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0" activeTab="2"/>
  </bookViews>
  <sheets>
    <sheet name="Perustaulukko_V_S" sheetId="1" r:id="rId1"/>
    <sheet name="Perustaulukko_Aland" sheetId="2" r:id="rId2"/>
    <sheet name="Vertailu Aland_VS" sheetId="3" r:id="rId3"/>
    <sheet name="Laskijat" sheetId="4" r:id="rId4"/>
  </sheets>
  <definedNames>
    <definedName name="Excel_BuiltIn_Print_Titles_1_1">'Perustaulukko_V_S'!$A:$A,'Perustaulukko_V_S'!$2:$4</definedName>
    <definedName name="_xlnm.Print_Titles" localSheetId="0">'Perustaulukko_V_S'!$A:$A,'Perustaulukko_V_S'!$2:$4</definedName>
  </definedNames>
  <calcPr fullCalcOnLoad="1"/>
</workbook>
</file>

<file path=xl/sharedStrings.xml><?xml version="1.0" encoding="utf-8"?>
<sst xmlns="http://schemas.openxmlformats.org/spreadsheetml/2006/main" count="717" uniqueCount="381">
  <si>
    <t>Joululaskennat TLY:n alueella</t>
  </si>
  <si>
    <t>Monellako reitillä lajia esiintyi</t>
  </si>
  <si>
    <t>Empo - Vuolahti</t>
  </si>
  <si>
    <t>Koivukylä</t>
  </si>
  <si>
    <t>Laupunen</t>
  </si>
  <si>
    <t>Pehtjärvi</t>
  </si>
  <si>
    <t>Littoistenjärvi</t>
  </si>
  <si>
    <t>Littoinen</t>
  </si>
  <si>
    <t>Mynälahti</t>
  </si>
  <si>
    <t>Laajokivarsi</t>
  </si>
  <si>
    <t>Suorsala</t>
  </si>
  <si>
    <t>Attu</t>
  </si>
  <si>
    <t>Stortervo Syd</t>
  </si>
  <si>
    <t>Harvaluoto</t>
  </si>
  <si>
    <t>Otajärvi</t>
  </si>
  <si>
    <t>Aasla</t>
  </si>
  <si>
    <t>Brunnila-Röölä</t>
  </si>
  <si>
    <t>Heinäinen</t>
  </si>
  <si>
    <t>Kaastla-Kurala</t>
  </si>
  <si>
    <t>Laidike</t>
  </si>
  <si>
    <t>Föri</t>
  </si>
  <si>
    <t>Hirvensalo</t>
  </si>
  <si>
    <t>Ruissalo</t>
  </si>
  <si>
    <t>Ruissalo, Kuuva</t>
  </si>
  <si>
    <t>Ruissalo, Keski</t>
  </si>
  <si>
    <t>Takakirves</t>
  </si>
  <si>
    <t>Golfkenttä</t>
  </si>
  <si>
    <t>Hanko</t>
  </si>
  <si>
    <t>Vaskijärvi</t>
  </si>
  <si>
    <t>Ahvenanmaa, yksilöt</t>
  </si>
  <si>
    <t>Talvi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</si>
  <si>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</si>
  <si>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</si>
  <si>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</si>
  <si>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</si>
  <si>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</si>
  <si>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</si>
  <si>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</si>
  <si>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</si>
  <si>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KAA</t>
  </si>
  <si>
    <t>KOS</t>
  </si>
  <si>
    <t>KUS</t>
  </si>
  <si>
    <t>LAI</t>
  </si>
  <si>
    <t>LIE</t>
  </si>
  <si>
    <t>MIE</t>
  </si>
  <si>
    <t>MYN</t>
  </si>
  <si>
    <t>NAA</t>
  </si>
  <si>
    <t>PAR</t>
  </si>
  <si>
    <t>PII</t>
  </si>
  <si>
    <t>PYH</t>
  </si>
  <si>
    <t>RAI</t>
  </si>
  <si>
    <t>RYM</t>
  </si>
  <si>
    <t>SUO</t>
  </si>
  <si>
    <t>TUR</t>
  </si>
  <si>
    <t>UUS</t>
  </si>
  <si>
    <t>YLÄ</t>
  </si>
  <si>
    <t>Reitti Km</t>
  </si>
  <si>
    <t>Kaakkuri</t>
  </si>
  <si>
    <t>Kuikka</t>
  </si>
  <si>
    <t>Jääkuikka</t>
  </si>
  <si>
    <t>Pikku-uikku</t>
  </si>
  <si>
    <t>Mustakurkku-uikku</t>
  </si>
  <si>
    <t>Silkkiuikku</t>
  </si>
  <si>
    <t>Härkälintu</t>
  </si>
  <si>
    <t>Merimetso</t>
  </si>
  <si>
    <t>Harmaahaikara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</si>
  <si>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</si>
  <si>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</si>
  <si>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</si>
  <si>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</si>
  <si>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</si>
  <si>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</si>
  <si>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</si>
  <si>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Punasotka</t>
  </si>
  <si>
    <t>Tukkasotka</t>
  </si>
  <si>
    <t>Lapasotka</t>
  </si>
  <si>
    <t>Haahka</t>
  </si>
  <si>
    <t>Alli</t>
  </si>
  <si>
    <t>Allihaahka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</si>
  <si>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</si>
  <si>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</si>
  <si>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</si>
  <si>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</si>
  <si>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</si>
  <si>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</si>
  <si>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</si>
  <si>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</si>
  <si>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</si>
  <si>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</si>
  <si>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</si>
  <si>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</si>
  <si>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</si>
  <si>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</si>
  <si>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Pyy</t>
  </si>
  <si>
    <t>Teeri</t>
  </si>
  <si>
    <t>Peltopyy</t>
  </si>
  <si>
    <t>Metso</t>
  </si>
  <si>
    <t>Fasaani</t>
  </si>
  <si>
    <t>Nokikana</t>
  </si>
  <si>
    <t>Luhtakana</t>
  </si>
  <si>
    <t>Lehtokurppa</t>
  </si>
  <si>
    <t>Jänkäkurppa</t>
  </si>
  <si>
    <t>Taivaanvuohi</t>
  </si>
  <si>
    <t>Merisirri</t>
  </si>
  <si>
    <t>Pikkukajava</t>
  </si>
  <si>
    <t>Naurulokki</t>
  </si>
  <si>
    <t>Kalalokki</t>
  </si>
  <si>
    <t>Selkälokki</t>
  </si>
  <si>
    <t>Harmaalokki</t>
  </si>
  <si>
    <t>Merilokki</t>
  </si>
  <si>
    <t>Isolokki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</si>
  <si>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</si>
  <si>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</si>
  <si>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</si>
  <si>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</si>
  <si>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</si>
  <si>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</si>
  <si>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</si>
  <si>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Varpuspöllö</t>
  </si>
  <si>
    <t>Lehtopöllö</t>
  </si>
  <si>
    <t>Viirupöllö</t>
  </si>
  <si>
    <t>Harmaapäätikka</t>
  </si>
  <si>
    <t>Palokärki</t>
  </si>
  <si>
    <t>Käpytikka</t>
  </si>
  <si>
    <t>Pikkutikka</t>
  </si>
  <si>
    <t>Pohjantikka</t>
  </si>
  <si>
    <t>Kangaskiuru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</si>
  <si>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</si>
  <si>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</si>
  <si>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</si>
  <si>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</si>
  <si>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</si>
  <si>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</si>
  <si>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</si>
  <si>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Mustarastas</t>
  </si>
  <si>
    <t>Räkättirastas</t>
  </si>
  <si>
    <t>Laulurastas</t>
  </si>
  <si>
    <t>Punakylkirastas</t>
  </si>
  <si>
    <t>Kulorastas</t>
  </si>
  <si>
    <t>Mustapääkerttu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</si>
  <si>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</si>
  <si>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</si>
  <si>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</si>
  <si>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</si>
  <si>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</si>
  <si>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</si>
  <si>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</si>
  <si>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</si>
  <si>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</si>
  <si>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</si>
  <si>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</si>
  <si>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</si>
  <si>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</si>
  <si>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</si>
  <si>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</si>
  <si>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</si>
  <si>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</si>
  <si>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</si>
  <si>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</si>
  <si>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</si>
  <si>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</si>
  <si>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</si>
  <si>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</si>
  <si>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Nokkavarpunen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</si>
  <si>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</si>
  <si>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</si>
  <si>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</si>
  <si>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</si>
  <si>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</si>
  <si>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</si>
  <si>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</si>
  <si>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</si>
  <si>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</si>
  <si>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</si>
  <si>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</si>
  <si>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</si>
  <si>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Pulmunen</t>
  </si>
  <si>
    <t>Keltasirkku</t>
  </si>
  <si>
    <t>Pajusirkku</t>
  </si>
  <si>
    <t>Yhteensä yks./10km</t>
  </si>
  <si>
    <t>Yhteensä lajeja</t>
  </si>
  <si>
    <t>Reitti</t>
  </si>
  <si>
    <t>Laskijat</t>
  </si>
  <si>
    <t>Kaarina, Empo-Vuolahti</t>
  </si>
  <si>
    <t>Koski Koivukylä</t>
  </si>
  <si>
    <t>Kustavi Laupunen</t>
  </si>
  <si>
    <t>Laitila Pehtjärvi</t>
  </si>
  <si>
    <t>Lieto Littoistenjärvi</t>
  </si>
  <si>
    <t>Esko Gustafsson, Veijo Peltola</t>
  </si>
  <si>
    <t>Lieto Littoinen</t>
  </si>
  <si>
    <t>Hannu Klemola</t>
  </si>
  <si>
    <t>Mietoinen Mynälahti</t>
  </si>
  <si>
    <t>Mynämäki Laajokivarsi</t>
  </si>
  <si>
    <t>Mynämäki, Suorsala</t>
  </si>
  <si>
    <t>Päivi Sirkiä*</t>
  </si>
  <si>
    <t>Parainen Attu</t>
  </si>
  <si>
    <t>Parainen Stortervo Syd</t>
  </si>
  <si>
    <t>Piikkiö Harvaluoto</t>
  </si>
  <si>
    <t>Pyhäranta, Otajärvi</t>
  </si>
  <si>
    <t>Rymättylä, Aasla</t>
  </si>
  <si>
    <t>Lennart Saari</t>
  </si>
  <si>
    <t>Rymättylä, Brunnila-Röölä</t>
  </si>
  <si>
    <t>Rymättylä Heinäinen</t>
  </si>
  <si>
    <t>Rymättylä, Kaastla-Kurala</t>
  </si>
  <si>
    <t>Turku, Föri</t>
  </si>
  <si>
    <t>Turku, Hirvensalo</t>
  </si>
  <si>
    <t>Turku Ruissalo</t>
  </si>
  <si>
    <t>Turku Ruissalo Kuuva</t>
  </si>
  <si>
    <t>Jarmo Laine</t>
  </si>
  <si>
    <t>Turku Ruissalo Keski</t>
  </si>
  <si>
    <t>Turku Takakirves</t>
  </si>
  <si>
    <t>Uusikaupunki Golfkenttä</t>
  </si>
  <si>
    <t>Uusikaupunki, Hanko</t>
  </si>
  <si>
    <t>Yläne Vaskijärvi</t>
  </si>
  <si>
    <t>Keskusta-Parsila</t>
  </si>
  <si>
    <t>Rauvolanlahti</t>
  </si>
  <si>
    <t>Lepäinen</t>
  </si>
  <si>
    <t>Uusikaupunki, Lepäinen</t>
  </si>
  <si>
    <t>SAU</t>
  </si>
  <si>
    <t>Keskusta</t>
  </si>
  <si>
    <t>Sauvo, Keskusta</t>
  </si>
  <si>
    <t>Jari Kårlund</t>
  </si>
  <si>
    <t>Erkki Hellman*</t>
  </si>
  <si>
    <t>Pekka Alho*, Tom Lindbom</t>
  </si>
  <si>
    <t>RUS</t>
  </si>
  <si>
    <t>Keskusta-Merttelä</t>
  </si>
  <si>
    <t>Rusko, Keskusta-Merttelä</t>
  </si>
  <si>
    <t>Rainer Grönholm*</t>
  </si>
  <si>
    <t>Raimo Hyvönen*</t>
  </si>
  <si>
    <t xml:space="preserve">* tarkoittaa, että olen kerännyt tiedon </t>
  </si>
  <si>
    <t>http://www.fmnh.helsinki.fi/seurannat/index.htm</t>
  </si>
  <si>
    <t>Luonnontieteellisen keskusmuseon sivuilta</t>
  </si>
  <si>
    <t>KK-Kallionokka</t>
  </si>
  <si>
    <t>Yläne, Kk-Kallionokka</t>
  </si>
  <si>
    <t>Esko Gustafsson</t>
  </si>
  <si>
    <t>Seppälä</t>
  </si>
  <si>
    <t>Laitila, Seppälä</t>
  </si>
  <si>
    <t>Jouko Lehtonen*</t>
  </si>
  <si>
    <t>Järämäki-Ihala</t>
  </si>
  <si>
    <t>Krookila-Metsäaro</t>
  </si>
  <si>
    <t>Raisio, Järämäki-Ihala</t>
  </si>
  <si>
    <t>Raisio, Krookila-Metsäaro</t>
  </si>
  <si>
    <t>PAI</t>
  </si>
  <si>
    <t>Kevolan ymp.</t>
  </si>
  <si>
    <t>Paimio, Kevolan ymp</t>
  </si>
  <si>
    <t>Valkoselkätikka</t>
  </si>
  <si>
    <t>Kirjosiipikäpylintu</t>
  </si>
  <si>
    <t>Riekko</t>
  </si>
  <si>
    <t>Hiiripöllö</t>
  </si>
  <si>
    <t>Kiuru</t>
  </si>
  <si>
    <t>Lapintiainen</t>
  </si>
  <si>
    <t>Jouhisorsa</t>
  </si>
  <si>
    <t>1950-l</t>
  </si>
  <si>
    <t>1960-l</t>
  </si>
  <si>
    <t>1970-l</t>
  </si>
  <si>
    <t>1980-l</t>
  </si>
  <si>
    <t>1990-l</t>
  </si>
  <si>
    <t>Helmipöllö</t>
  </si>
  <si>
    <t>2000-l</t>
  </si>
  <si>
    <t>Turku, Rauvolanlahti</t>
  </si>
  <si>
    <t>Markus Lampinen*</t>
  </si>
  <si>
    <t>Stortervo-Mågby</t>
  </si>
  <si>
    <t>Parainen, Stortervo-Mågby</t>
  </si>
  <si>
    <t>Tom Ahlström*</t>
  </si>
  <si>
    <t>Mynämäki, Keskusta-Parsila</t>
  </si>
  <si>
    <t>Eckerö, Storby</t>
  </si>
  <si>
    <t>Eckerö, Skag</t>
  </si>
  <si>
    <t>Eckerö, Långnabban</t>
  </si>
  <si>
    <t>Ruokki</t>
  </si>
  <si>
    <t>Hammarland, Tellholm</t>
  </si>
  <si>
    <t>Hammarland</t>
  </si>
  <si>
    <t>Jomala, Kungsö</t>
  </si>
  <si>
    <t>Jomala, Möckelö</t>
  </si>
  <si>
    <t>Jomala, Hammarudda</t>
  </si>
  <si>
    <t>Jomala, Jomala kk</t>
  </si>
  <si>
    <t>Lemland, kk</t>
  </si>
  <si>
    <t>Lemland, Apalholm</t>
  </si>
  <si>
    <t>Lemland, Järsö-Nåtö</t>
  </si>
  <si>
    <t>Mariehamn, City</t>
  </si>
  <si>
    <t>Ahvenanmaa*</t>
  </si>
  <si>
    <t>Ahvenanmaa, yksilöt/
10 reittikm</t>
  </si>
  <si>
    <t>Käkölä</t>
  </si>
  <si>
    <t>Naantali, Käkölä</t>
  </si>
  <si>
    <t>Suomusjärvi, Laidike</t>
  </si>
  <si>
    <t>YHTEENSÄ yksilöitä Varsinais-Suomi</t>
  </si>
  <si>
    <t>Finström, Emkarby</t>
  </si>
  <si>
    <t>Saltvik, Saltvik</t>
  </si>
  <si>
    <t>Sund, Sund</t>
  </si>
  <si>
    <t>Katariinanlaakso
Ala-Lemu</t>
  </si>
  <si>
    <t>Kaarina, Katariinanlaakso-AlaLemu</t>
  </si>
  <si>
    <t>Satama</t>
  </si>
  <si>
    <t>Naantali, Satama</t>
  </si>
  <si>
    <t>Rymättylä, Röölä</t>
  </si>
  <si>
    <t>Timo Nurmi*</t>
  </si>
  <si>
    <t>PÖY</t>
  </si>
  <si>
    <t>Kyrö-Isorahka</t>
  </si>
  <si>
    <t>Pöytyä, Kyrö-Isorahka</t>
  </si>
  <si>
    <t>07/08</t>
  </si>
  <si>
    <t>*Arvi Uotila ja kaksi muuta</t>
  </si>
  <si>
    <t>*Jukka Sillanpää ja yksi muu laskija</t>
  </si>
  <si>
    <t>Keskiarvo yksilöitä/
10reittikm 03/04-06/07</t>
  </si>
  <si>
    <t>Ahvenanmaan lajikohtainen yksilömäärä/10 reittikilometriä</t>
  </si>
  <si>
    <t>1956/57-58/59 yks./10km keskiarvo</t>
  </si>
  <si>
    <t>1959/60-68/69 yks./10km keskiarvo</t>
  </si>
  <si>
    <t>1969/70-78/79 yks./10km keskiarvo</t>
  </si>
  <si>
    <t>1979/80-88/89 yks./10km keskiarvo</t>
  </si>
  <si>
    <t>1989/90-98/99 yks./10km keskiarvo</t>
  </si>
  <si>
    <t>1999/00-06/07 yks./10km keskiarvo</t>
  </si>
  <si>
    <t>Ahvenanmaa 
yksilömäärä/10 reittikm</t>
  </si>
  <si>
    <t>Varsinais-Suomi yksilömäärä/10 reittikm</t>
  </si>
  <si>
    <t>Joululaskennat Ahvenanmaalla</t>
  </si>
  <si>
    <t>Ahvenanmaa keskiarvo yksilöitä/
10reittikm 03/04-06/07</t>
  </si>
  <si>
    <t>SAL</t>
  </si>
  <si>
    <t>Ollikkala</t>
  </si>
  <si>
    <t>Salo, Ollikkala</t>
  </si>
  <si>
    <t>Ville Räihä, Olli Kanerva</t>
  </si>
  <si>
    <t>*Arvi Uotila ja kolme muuta</t>
  </si>
  <si>
    <t>*Asko Suoranta</t>
  </si>
  <si>
    <t>*Juha Kylänpää</t>
  </si>
  <si>
    <t>Kai Kankare* ja kolme muuta</t>
  </si>
  <si>
    <t>Kari Airikkala* ja yksi muu laskija</t>
  </si>
  <si>
    <t>*Kaj-Ove Pettersson</t>
  </si>
  <si>
    <t>*Markku Hyvönen ja yksi muu laskija</t>
  </si>
  <si>
    <t>*Antti Karlin</t>
  </si>
  <si>
    <t>Antti, Roosa, Veli-Matti ja Siru-Liina Karlin sekä Silja Kostet</t>
  </si>
  <si>
    <t>LOI</t>
  </si>
  <si>
    <t>Hirvikoski-Kirveskallio</t>
  </si>
  <si>
    <t>Loimaa, Hirvikoski-Kirveskallio</t>
  </si>
  <si>
    <t>*Mika Hemmilä</t>
  </si>
  <si>
    <t>*Kai Norrdahl</t>
  </si>
  <si>
    <r>
      <t xml:space="preserve">Varsinais-Suomen lajikohtainen 
yksilömäärä/10 reittikilometriä
</t>
    </r>
    <r>
      <rPr>
        <sz val="8"/>
        <rFont val="Arial"/>
        <family val="2"/>
      </rPr>
      <t>(esimerkiksi talvella 01/02 havaittiin 1 merimetso/20 reittikm)</t>
    </r>
  </si>
  <si>
    <t>Pekka Salmi* ja kaksi muuta</t>
  </si>
  <si>
    <t>Karvionkulma</t>
  </si>
  <si>
    <t>Pöytyä, Karvionkulma</t>
  </si>
  <si>
    <t>*Olli Loisa</t>
  </si>
  <si>
    <t>Rahkio</t>
  </si>
  <si>
    <t>Pöytyä, Rahkio</t>
  </si>
  <si>
    <t>HAL</t>
  </si>
  <si>
    <t>Angelniemi</t>
  </si>
  <si>
    <t>Halikko, Angelniemi</t>
  </si>
  <si>
    <t>Ilona Heiskari</t>
  </si>
  <si>
    <t>*Rainer Grönholm ja kaksi muuta</t>
  </si>
  <si>
    <t>*Ville Vasko</t>
  </si>
  <si>
    <t>Raisio, Kaanaa-Pirilä</t>
  </si>
  <si>
    <t>*Harri Päivärinta</t>
  </si>
  <si>
    <t>Kaanaa-Pirilä</t>
  </si>
  <si>
    <t>Friskalanlahti</t>
  </si>
  <si>
    <t>Turku, Friskalanlahti</t>
  </si>
  <si>
    <t>Niklas Haxberg</t>
  </si>
  <si>
    <t>Kiparluoto</t>
  </si>
  <si>
    <t>Kustavi, Kiparluoto</t>
  </si>
  <si>
    <t>*Timo Kurki</t>
  </si>
  <si>
    <t>Marttila, Simala</t>
  </si>
  <si>
    <t>MAR</t>
  </si>
  <si>
    <t>Simala</t>
  </si>
  <si>
    <t>Jaakko Wessman</t>
  </si>
  <si>
    <t>Päivi Sirkiä ja Kari Ahtiainen</t>
  </si>
  <si>
    <t>*Kaj-Ove Pettersson, Bertil Blomqvist, Marcus Duncker</t>
  </si>
  <si>
    <t>Kaarnisto-Vepsä</t>
  </si>
  <si>
    <t>Rymättylä, Kaarnisto-Vepsä</t>
  </si>
  <si>
    <t>*Hannu Eloranta ja yksi muu laskija</t>
  </si>
  <si>
    <t>Sirkkula</t>
  </si>
  <si>
    <t>Salo, Sirkkula</t>
  </si>
  <si>
    <t>*Jari Lähteenoja ja yksi muu laskija</t>
  </si>
  <si>
    <t>Halikonlahti</t>
  </si>
  <si>
    <t>Salo, Halikonlahti</t>
  </si>
  <si>
    <t>Salo, Keskusta</t>
  </si>
  <si>
    <t xml:space="preserve">Lasse J. Laine, Jani Ceder, Johan Ekroos, Heikki Eriksson, Harri Favorin, Hannu Holmström, Pekka Hänninen, Timo Janhonen, Matti J. Koivula, Sampo Laukkanen,  Tuomas Seimola, Anders ja Peter Uppstu. </t>
  </si>
  <si>
    <t>Pikkulokki</t>
  </si>
  <si>
    <t>Raimo Lehtonen* ja 4 muuta</t>
  </si>
  <si>
    <t>Juhani Vainio* ja 2 muuta</t>
  </si>
  <si>
    <t>Kari Saari* ja 1 muu</t>
  </si>
  <si>
    <t>Röödilä</t>
  </si>
  <si>
    <t>Timo Leino* ja 1 muu</t>
  </si>
  <si>
    <t>Nihtiö</t>
  </si>
  <si>
    <t>Pyhäranta, Nihtiö</t>
  </si>
  <si>
    <t>Hannu Virtanen* ja 1 muu</t>
  </si>
  <si>
    <t>SÄR</t>
  </si>
  <si>
    <t>Förby-Finby</t>
  </si>
  <si>
    <t>Särkisalo, Förby-Finby</t>
  </si>
  <si>
    <t>*Hannu Ekblom ja 5 muuta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</si>
</sst>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</numFmts>
  <fonts count="9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3" xfId="0" applyFon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2" fontId="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 textRotation="90"/>
    </xf>
    <xf numFmtId="49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textRotation="90" wrapText="1"/>
    </xf>
    <xf numFmtId="2" fontId="0" fillId="0" borderId="7" xfId="0" applyNumberFormat="1" applyBorder="1" applyAlignment="1">
      <alignment/>
    </xf>
    <xf numFmtId="2" fontId="2" fillId="0" borderId="7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4" fillId="0" borderId="20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textRotation="90"/>
    </xf>
    <xf numFmtId="1" fontId="2" fillId="0" borderId="21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8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8" xfId="0" applyNumberFormat="1" applyBorder="1" applyAlignment="1">
      <alignment/>
    </xf>
    <xf numFmtId="1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" fontId="4" fillId="0" borderId="24" xfId="0" applyNumberFormat="1" applyFont="1" applyBorder="1" applyAlignment="1">
      <alignment/>
    </xf>
    <xf numFmtId="0" fontId="0" fillId="0" borderId="0" xfId="0" applyAlignment="1">
      <alignment horizontal="center" textRotation="90" wrapText="1"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0" fontId="0" fillId="0" borderId="0" xfId="0" applyFont="1" applyAlignment="1">
      <alignment horizontal="center" textRotation="90" wrapText="1"/>
    </xf>
    <xf numFmtId="1" fontId="0" fillId="0" borderId="15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3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36" sqref="P5:P136"/>
    </sheetView>
  </sheetViews>
  <sheetFormatPr defaultColWidth="9.140625" defaultRowHeight="12.75"/>
  <cols>
    <col min="1" max="1" width="18.57421875" style="1" customWidth="1"/>
    <col min="2" max="2" width="7.00390625" style="1" customWidth="1"/>
    <col min="3" max="3" width="6.7109375" style="1" customWidth="1"/>
    <col min="4" max="4" width="5.57421875" style="1" customWidth="1"/>
    <col min="5" max="5" width="6.7109375" style="1" customWidth="1"/>
    <col min="6" max="6" width="6.28125" style="1" customWidth="1"/>
    <col min="7" max="7" width="6.8515625" style="2" customWidth="1"/>
    <col min="8" max="11" width="6.7109375" style="0" customWidth="1"/>
    <col min="12" max="13" width="6.57421875" style="2" customWidth="1"/>
    <col min="14" max="16" width="6.7109375" style="0" customWidth="1"/>
    <col min="17" max="17" width="6.57421875" style="0" customWidth="1"/>
    <col min="18" max="19" width="6.7109375" style="0" customWidth="1"/>
    <col min="20" max="76" width="5.7109375" style="0" customWidth="1"/>
    <col min="96" max="16384" width="5.7109375" style="0" customWidth="1"/>
  </cols>
  <sheetData>
    <row r="1" ht="15" customHeight="1">
      <c r="A1" s="1" t="s">
        <v>0</v>
      </c>
    </row>
    <row r="2" spans="1:76" s="5" customFormat="1" ht="97.5" customHeight="1">
      <c r="A2" s="4"/>
      <c r="B2" s="37" t="s">
        <v>302</v>
      </c>
      <c r="C2" s="37" t="s">
        <v>303</v>
      </c>
      <c r="D2" s="37" t="s">
        <v>304</v>
      </c>
      <c r="E2" s="37" t="s">
        <v>305</v>
      </c>
      <c r="F2" s="37" t="s">
        <v>306</v>
      </c>
      <c r="G2" s="37" t="s">
        <v>307</v>
      </c>
      <c r="H2" s="112" t="s">
        <v>330</v>
      </c>
      <c r="I2" s="113"/>
      <c r="J2" s="113"/>
      <c r="K2" s="113"/>
      <c r="L2" s="113"/>
      <c r="M2" s="113"/>
      <c r="N2" s="113"/>
      <c r="O2" s="113"/>
      <c r="P2" s="114"/>
      <c r="Q2" s="64" t="s">
        <v>284</v>
      </c>
      <c r="R2" s="6" t="s">
        <v>1</v>
      </c>
      <c r="S2" s="105" t="s">
        <v>338</v>
      </c>
      <c r="T2" s="92" t="s">
        <v>2</v>
      </c>
      <c r="U2" s="110" t="s">
        <v>288</v>
      </c>
      <c r="V2" s="92" t="s">
        <v>3</v>
      </c>
      <c r="W2" s="92" t="s">
        <v>349</v>
      </c>
      <c r="X2" s="92" t="s">
        <v>4</v>
      </c>
      <c r="Y2" s="92" t="s">
        <v>5</v>
      </c>
      <c r="Z2" s="92" t="s">
        <v>235</v>
      </c>
      <c r="AA2" s="92" t="s">
        <v>6</v>
      </c>
      <c r="AB2" s="92" t="s">
        <v>7</v>
      </c>
      <c r="AC2" s="92" t="s">
        <v>326</v>
      </c>
      <c r="AD2" s="92" t="s">
        <v>354</v>
      </c>
      <c r="AE2" s="92" t="s">
        <v>8</v>
      </c>
      <c r="AF2" s="92" t="s">
        <v>214</v>
      </c>
      <c r="AG2" s="92" t="s">
        <v>9</v>
      </c>
      <c r="AH2" s="92" t="s">
        <v>10</v>
      </c>
      <c r="AI2" s="92" t="s">
        <v>281</v>
      </c>
      <c r="AJ2" s="92" t="s">
        <v>290</v>
      </c>
      <c r="AK2" s="92" t="s">
        <v>243</v>
      </c>
      <c r="AL2" s="92" t="s">
        <v>11</v>
      </c>
      <c r="AM2" s="92" t="s">
        <v>261</v>
      </c>
      <c r="AN2" s="92" t="s">
        <v>12</v>
      </c>
      <c r="AO2" s="92" t="s">
        <v>13</v>
      </c>
      <c r="AP2" s="92" t="s">
        <v>374</v>
      </c>
      <c r="AQ2" s="92" t="s">
        <v>14</v>
      </c>
      <c r="AR2" s="92" t="s">
        <v>332</v>
      </c>
      <c r="AS2" s="92" t="s">
        <v>295</v>
      </c>
      <c r="AT2" s="92" t="s">
        <v>335</v>
      </c>
      <c r="AU2" s="92" t="s">
        <v>238</v>
      </c>
      <c r="AV2" s="92" t="s">
        <v>239</v>
      </c>
      <c r="AW2" s="92" t="s">
        <v>345</v>
      </c>
      <c r="AX2" s="92" t="s">
        <v>225</v>
      </c>
      <c r="AY2" s="92" t="s">
        <v>15</v>
      </c>
      <c r="AZ2" s="92" t="s">
        <v>16</v>
      </c>
      <c r="BA2" s="92" t="s">
        <v>17</v>
      </c>
      <c r="BB2" s="92" t="s">
        <v>358</v>
      </c>
      <c r="BC2" s="92" t="s">
        <v>18</v>
      </c>
      <c r="BD2" s="92" t="s">
        <v>372</v>
      </c>
      <c r="BE2" s="92" t="s">
        <v>364</v>
      </c>
      <c r="BF2" s="92" t="s">
        <v>219</v>
      </c>
      <c r="BG2" s="92" t="s">
        <v>313</v>
      </c>
      <c r="BH2" s="92" t="s">
        <v>361</v>
      </c>
      <c r="BI2" s="92" t="s">
        <v>219</v>
      </c>
      <c r="BJ2" s="92" t="s">
        <v>19</v>
      </c>
      <c r="BK2" s="92" t="s">
        <v>378</v>
      </c>
      <c r="BL2" s="92" t="s">
        <v>346</v>
      </c>
      <c r="BM2" s="92" t="s">
        <v>20</v>
      </c>
      <c r="BN2" s="92" t="s">
        <v>21</v>
      </c>
      <c r="BO2" s="92" t="s">
        <v>215</v>
      </c>
      <c r="BP2" s="92" t="s">
        <v>22</v>
      </c>
      <c r="BQ2" s="92" t="s">
        <v>23</v>
      </c>
      <c r="BR2" s="92" t="s">
        <v>24</v>
      </c>
      <c r="BS2" s="92" t="s">
        <v>25</v>
      </c>
      <c r="BT2" s="92" t="s">
        <v>26</v>
      </c>
      <c r="BU2" s="92" t="s">
        <v>27</v>
      </c>
      <c r="BV2" s="92" t="s">
        <v>216</v>
      </c>
      <c r="BW2" s="92" t="s">
        <v>232</v>
      </c>
      <c r="BX2" s="92" t="s">
        <v>28</v>
      </c>
    </row>
    <row r="3" spans="1:76" s="8" customFormat="1" ht="12.75">
      <c r="A3" s="7" t="s">
        <v>30</v>
      </c>
      <c r="B3" s="36" t="s">
        <v>252</v>
      </c>
      <c r="C3" s="39" t="s">
        <v>253</v>
      </c>
      <c r="D3" s="39" t="s">
        <v>254</v>
      </c>
      <c r="E3" s="39" t="s">
        <v>255</v>
      </c>
      <c r="F3" s="39" t="s">
        <v>256</v>
      </c>
      <c r="G3" s="36" t="s">
        <v>258</v>
      </c>
      <c r="H3" s="9" t="s">
        <v>31</v>
      </c>
      <c r="I3" s="10" t="s">
        <v>32</v>
      </c>
      <c r="J3" s="10" t="s">
        <v>33</v>
      </c>
      <c r="K3" s="10" t="s">
        <v>34</v>
      </c>
      <c r="L3" s="10" t="s">
        <v>35</v>
      </c>
      <c r="M3" s="10" t="s">
        <v>36</v>
      </c>
      <c r="N3" s="9" t="s">
        <v>37</v>
      </c>
      <c r="O3" s="83" t="s">
        <v>38</v>
      </c>
      <c r="P3" s="88" t="s">
        <v>297</v>
      </c>
      <c r="Q3" s="12"/>
      <c r="R3" s="11"/>
      <c r="S3" s="83" t="s">
        <v>337</v>
      </c>
      <c r="T3" s="8" t="s">
        <v>39</v>
      </c>
      <c r="U3" s="36" t="s">
        <v>39</v>
      </c>
      <c r="V3" s="8" t="s">
        <v>40</v>
      </c>
      <c r="W3" s="36" t="s">
        <v>41</v>
      </c>
      <c r="X3" s="8" t="s">
        <v>41</v>
      </c>
      <c r="Y3" s="8" t="s">
        <v>42</v>
      </c>
      <c r="Z3" s="36" t="s">
        <v>42</v>
      </c>
      <c r="AA3" s="8" t="s">
        <v>43</v>
      </c>
      <c r="AB3" s="8" t="s">
        <v>43</v>
      </c>
      <c r="AC3" s="36" t="s">
        <v>325</v>
      </c>
      <c r="AD3" s="36" t="s">
        <v>353</v>
      </c>
      <c r="AE3" s="8" t="s">
        <v>44</v>
      </c>
      <c r="AF3" s="36" t="s">
        <v>45</v>
      </c>
      <c r="AG3" s="36" t="s">
        <v>45</v>
      </c>
      <c r="AH3" s="8" t="s">
        <v>45</v>
      </c>
      <c r="AI3" s="36" t="s">
        <v>46</v>
      </c>
      <c r="AJ3" s="36" t="s">
        <v>46</v>
      </c>
      <c r="AK3" s="36" t="s">
        <v>242</v>
      </c>
      <c r="AL3" s="8" t="s">
        <v>47</v>
      </c>
      <c r="AM3" s="36" t="s">
        <v>47</v>
      </c>
      <c r="AN3" s="8" t="s">
        <v>47</v>
      </c>
      <c r="AO3" s="8" t="s">
        <v>48</v>
      </c>
      <c r="AP3" s="36" t="s">
        <v>49</v>
      </c>
      <c r="AQ3" s="8" t="s">
        <v>49</v>
      </c>
      <c r="AR3" s="36" t="s">
        <v>294</v>
      </c>
      <c r="AS3" s="36" t="s">
        <v>294</v>
      </c>
      <c r="AT3" s="36" t="s">
        <v>294</v>
      </c>
      <c r="AU3" s="36" t="s">
        <v>50</v>
      </c>
      <c r="AV3" s="36" t="s">
        <v>50</v>
      </c>
      <c r="AW3" s="8" t="s">
        <v>50</v>
      </c>
      <c r="AX3" s="36" t="s">
        <v>224</v>
      </c>
      <c r="AY3" s="8" t="s">
        <v>51</v>
      </c>
      <c r="AZ3" s="8" t="s">
        <v>51</v>
      </c>
      <c r="BA3" s="8" t="s">
        <v>51</v>
      </c>
      <c r="BB3" s="36" t="s">
        <v>51</v>
      </c>
      <c r="BC3" s="8" t="s">
        <v>51</v>
      </c>
      <c r="BD3" s="36" t="s">
        <v>51</v>
      </c>
      <c r="BE3" s="36" t="s">
        <v>312</v>
      </c>
      <c r="BF3" s="36" t="s">
        <v>312</v>
      </c>
      <c r="BG3" s="36" t="s">
        <v>312</v>
      </c>
      <c r="BH3" s="36" t="s">
        <v>312</v>
      </c>
      <c r="BI3" s="36" t="s">
        <v>218</v>
      </c>
      <c r="BJ3" s="36" t="s">
        <v>52</v>
      </c>
      <c r="BK3" s="36" t="s">
        <v>377</v>
      </c>
      <c r="BL3" s="36" t="s">
        <v>53</v>
      </c>
      <c r="BM3" s="8" t="s">
        <v>53</v>
      </c>
      <c r="BN3" s="8" t="s">
        <v>53</v>
      </c>
      <c r="BO3" s="36" t="s">
        <v>53</v>
      </c>
      <c r="BP3" s="8" t="s">
        <v>53</v>
      </c>
      <c r="BQ3" s="8" t="s">
        <v>53</v>
      </c>
      <c r="BR3" s="8" t="s">
        <v>53</v>
      </c>
      <c r="BS3" s="8" t="s">
        <v>53</v>
      </c>
      <c r="BT3" s="8" t="s">
        <v>54</v>
      </c>
      <c r="BU3" s="8" t="s">
        <v>54</v>
      </c>
      <c r="BV3" s="36" t="s">
        <v>54</v>
      </c>
      <c r="BW3" s="36" t="s">
        <v>55</v>
      </c>
      <c r="BX3" s="8" t="s">
        <v>55</v>
      </c>
    </row>
    <row r="4" spans="1:76" ht="13.5" thickBot="1">
      <c r="A4" s="14" t="s">
        <v>56</v>
      </c>
      <c r="B4" s="60">
        <v>165</v>
      </c>
      <c r="C4" s="89">
        <v>472</v>
      </c>
      <c r="D4" s="89">
        <v>570</v>
      </c>
      <c r="E4" s="89">
        <v>449</v>
      </c>
      <c r="F4" s="61">
        <v>517</v>
      </c>
      <c r="G4" s="90">
        <f>(H4+I4+J4+K4+L4+M4+N4+O4)/8</f>
        <v>565</v>
      </c>
      <c r="H4" s="87">
        <v>468</v>
      </c>
      <c r="I4" s="15">
        <v>414</v>
      </c>
      <c r="J4" s="15">
        <v>504</v>
      </c>
      <c r="K4" s="15">
        <v>496</v>
      </c>
      <c r="L4" s="16">
        <v>547</v>
      </c>
      <c r="M4" s="16">
        <v>586</v>
      </c>
      <c r="N4" s="17">
        <v>869</v>
      </c>
      <c r="O4" s="17">
        <v>636</v>
      </c>
      <c r="P4" s="18">
        <f>(Q4)</f>
        <v>559.4</v>
      </c>
      <c r="Q4" s="22">
        <f aca="true" t="shared" si="0" ref="Q4:Q27">SUM(T4:BX4)</f>
        <v>559.4</v>
      </c>
      <c r="R4" s="17">
        <f aca="true" t="shared" si="1" ref="R4:R35">COUNTA(T4:BX4)</f>
        <v>57</v>
      </c>
      <c r="S4" s="18">
        <v>11</v>
      </c>
      <c r="T4" s="19">
        <v>12</v>
      </c>
      <c r="U4" s="19">
        <v>10.1</v>
      </c>
      <c r="V4" s="19">
        <v>11</v>
      </c>
      <c r="W4" s="19">
        <v>10.6</v>
      </c>
      <c r="X4" s="20">
        <v>10.4</v>
      </c>
      <c r="Y4" s="21">
        <v>6.6</v>
      </c>
      <c r="Z4" s="21">
        <v>11.6</v>
      </c>
      <c r="AA4" s="20">
        <v>8.3</v>
      </c>
      <c r="AB4" s="20">
        <v>8.2</v>
      </c>
      <c r="AC4" s="20">
        <v>8.5</v>
      </c>
      <c r="AD4" s="20">
        <v>7.7</v>
      </c>
      <c r="AE4" s="21">
        <v>7.3</v>
      </c>
      <c r="AF4" s="21">
        <v>11.6</v>
      </c>
      <c r="AG4" s="21">
        <v>13.5</v>
      </c>
      <c r="AH4" s="21">
        <v>9.8</v>
      </c>
      <c r="AI4" s="21">
        <v>10</v>
      </c>
      <c r="AJ4" s="21">
        <v>12</v>
      </c>
      <c r="AK4" s="21">
        <v>11.9</v>
      </c>
      <c r="AL4" s="21">
        <v>10.2</v>
      </c>
      <c r="AM4" s="21">
        <v>11.5</v>
      </c>
      <c r="AN4" s="21">
        <v>9.4</v>
      </c>
      <c r="AO4" s="21">
        <v>10.7</v>
      </c>
      <c r="AP4" s="21">
        <v>5</v>
      </c>
      <c r="AQ4" s="20">
        <v>10.4</v>
      </c>
      <c r="AR4" s="20">
        <v>4.9</v>
      </c>
      <c r="AS4" s="19">
        <v>12</v>
      </c>
      <c r="AT4" s="19">
        <v>7</v>
      </c>
      <c r="AU4" s="20">
        <v>9.3</v>
      </c>
      <c r="AV4" s="20">
        <v>6.2</v>
      </c>
      <c r="AW4" s="19">
        <v>12</v>
      </c>
      <c r="AX4" s="19">
        <v>11</v>
      </c>
      <c r="AY4" s="19">
        <v>31</v>
      </c>
      <c r="AZ4" s="19">
        <v>10.7</v>
      </c>
      <c r="BA4" s="19">
        <v>10.4</v>
      </c>
      <c r="BB4" s="19">
        <v>14</v>
      </c>
      <c r="BC4" s="19">
        <v>10.4</v>
      </c>
      <c r="BD4" s="19">
        <v>7</v>
      </c>
      <c r="BE4" s="19">
        <v>10.2</v>
      </c>
      <c r="BF4" s="19">
        <v>13</v>
      </c>
      <c r="BG4" s="19">
        <v>6</v>
      </c>
      <c r="BH4" s="19">
        <v>13</v>
      </c>
      <c r="BI4" s="19">
        <v>7.6</v>
      </c>
      <c r="BJ4" s="19">
        <v>15</v>
      </c>
      <c r="BK4" s="19">
        <v>7.1</v>
      </c>
      <c r="BL4" s="19">
        <v>5</v>
      </c>
      <c r="BM4" s="19">
        <v>6.4</v>
      </c>
      <c r="BN4" s="19">
        <v>7.6</v>
      </c>
      <c r="BO4" s="19">
        <v>6.2</v>
      </c>
      <c r="BP4" s="19">
        <v>10.7</v>
      </c>
      <c r="BQ4" s="19">
        <v>8.3</v>
      </c>
      <c r="BR4" s="19">
        <v>8</v>
      </c>
      <c r="BS4" s="19">
        <v>5.3</v>
      </c>
      <c r="BT4" s="19">
        <v>11</v>
      </c>
      <c r="BU4" s="19">
        <v>4.7</v>
      </c>
      <c r="BV4" s="19">
        <v>12</v>
      </c>
      <c r="BW4" s="19">
        <v>10</v>
      </c>
      <c r="BX4" s="19">
        <v>8.1</v>
      </c>
    </row>
    <row r="5" spans="1:30" ht="12.75">
      <c r="A5" s="23" t="s">
        <v>57</v>
      </c>
      <c r="B5" s="53"/>
      <c r="C5" s="43"/>
      <c r="D5" s="84"/>
      <c r="E5" s="43"/>
      <c r="F5" s="84"/>
      <c r="G5" s="85">
        <f aca="true" t="shared" si="2" ref="G5:G69">(H5+I5+J5+K5+L5+M5+N5+O5)/8</f>
        <v>0</v>
      </c>
      <c r="H5" s="17"/>
      <c r="I5" s="17"/>
      <c r="J5" s="17"/>
      <c r="K5" s="17"/>
      <c r="L5" s="16"/>
      <c r="M5" s="24"/>
      <c r="N5" s="27"/>
      <c r="O5" s="27"/>
      <c r="P5" s="96">
        <f>Q5*10/$P$4</f>
        <v>0</v>
      </c>
      <c r="Q5" s="17">
        <f t="shared" si="0"/>
        <v>0</v>
      </c>
      <c r="R5" s="94">
        <f t="shared" si="1"/>
        <v>0</v>
      </c>
      <c r="S5" s="17"/>
      <c r="AB5" s="26"/>
      <c r="AC5" s="26"/>
      <c r="AD5" s="26"/>
    </row>
    <row r="6" spans="1:30" ht="12.75">
      <c r="A6" s="23" t="s">
        <v>58</v>
      </c>
      <c r="B6" s="54"/>
      <c r="C6" s="38"/>
      <c r="D6" s="50"/>
      <c r="E6" s="38"/>
      <c r="F6" s="50"/>
      <c r="G6" s="86">
        <f t="shared" si="2"/>
        <v>0.00125</v>
      </c>
      <c r="H6" s="17"/>
      <c r="I6" s="17"/>
      <c r="J6" s="17"/>
      <c r="K6" s="17"/>
      <c r="L6" s="16"/>
      <c r="M6" s="48"/>
      <c r="N6" s="27">
        <v>0.01</v>
      </c>
      <c r="O6" s="27"/>
      <c r="P6" s="97">
        <f aca="true" t="shared" si="3" ref="P6:P70">Q6*10/$P$4</f>
        <v>0</v>
      </c>
      <c r="Q6" s="17">
        <f t="shared" si="0"/>
        <v>0</v>
      </c>
      <c r="R6" s="95">
        <f t="shared" si="1"/>
        <v>0</v>
      </c>
      <c r="S6" s="17"/>
      <c r="AB6" s="26"/>
      <c r="AC6" s="26"/>
      <c r="AD6" s="26"/>
    </row>
    <row r="7" spans="1:30" ht="12.75">
      <c r="A7" s="23" t="s">
        <v>59</v>
      </c>
      <c r="B7" s="54"/>
      <c r="C7" s="38"/>
      <c r="D7" s="50"/>
      <c r="E7" s="38"/>
      <c r="F7" s="50"/>
      <c r="G7" s="86">
        <f t="shared" si="2"/>
        <v>0</v>
      </c>
      <c r="H7" s="17"/>
      <c r="I7" s="17"/>
      <c r="J7" s="17"/>
      <c r="K7" s="17"/>
      <c r="L7" s="24"/>
      <c r="M7" s="24"/>
      <c r="N7" s="27"/>
      <c r="O7" s="27"/>
      <c r="P7" s="97">
        <f t="shared" si="3"/>
        <v>0</v>
      </c>
      <c r="Q7" s="17">
        <f t="shared" si="0"/>
        <v>0</v>
      </c>
      <c r="R7" s="95">
        <f t="shared" si="1"/>
        <v>0</v>
      </c>
      <c r="S7" s="17"/>
      <c r="AB7" s="26"/>
      <c r="AC7" s="26"/>
      <c r="AD7" s="26"/>
    </row>
    <row r="8" spans="1:30" ht="12.75">
      <c r="A8" s="23" t="s">
        <v>60</v>
      </c>
      <c r="B8" s="54"/>
      <c r="C8" s="38"/>
      <c r="D8" s="50"/>
      <c r="E8" s="38"/>
      <c r="F8" s="50"/>
      <c r="G8" s="86">
        <f t="shared" si="2"/>
        <v>0.0025</v>
      </c>
      <c r="H8" s="17"/>
      <c r="I8" s="17"/>
      <c r="J8" s="17"/>
      <c r="K8" s="17"/>
      <c r="L8" s="48"/>
      <c r="M8" s="24">
        <v>0.02</v>
      </c>
      <c r="N8" s="28"/>
      <c r="O8" s="27"/>
      <c r="P8" s="97">
        <f t="shared" si="3"/>
        <v>0</v>
      </c>
      <c r="Q8" s="17">
        <f t="shared" si="0"/>
        <v>0</v>
      </c>
      <c r="R8" s="95">
        <f t="shared" si="1"/>
        <v>0</v>
      </c>
      <c r="S8" s="17"/>
      <c r="AB8" s="26"/>
      <c r="AC8" s="26"/>
      <c r="AD8" s="26"/>
    </row>
    <row r="9" spans="1:30" ht="12.75">
      <c r="A9" s="23" t="s">
        <v>61</v>
      </c>
      <c r="B9" s="54"/>
      <c r="C9" s="38"/>
      <c r="D9" s="50"/>
      <c r="E9" s="38"/>
      <c r="F9" s="50"/>
      <c r="G9" s="86">
        <f t="shared" si="2"/>
        <v>0</v>
      </c>
      <c r="H9" s="17"/>
      <c r="I9" s="17"/>
      <c r="J9" s="17"/>
      <c r="K9" s="17"/>
      <c r="L9" s="24"/>
      <c r="M9" s="24"/>
      <c r="N9" s="27"/>
      <c r="O9" s="27"/>
      <c r="P9" s="97">
        <f t="shared" si="3"/>
        <v>0</v>
      </c>
      <c r="Q9" s="17">
        <f t="shared" si="0"/>
        <v>0</v>
      </c>
      <c r="R9" s="95">
        <f t="shared" si="1"/>
        <v>0</v>
      </c>
      <c r="S9" s="17"/>
      <c r="AB9" s="26"/>
      <c r="AC9" s="26"/>
      <c r="AD9" s="26"/>
    </row>
    <row r="10" spans="1:40" ht="12.75">
      <c r="A10" s="1" t="s">
        <v>62</v>
      </c>
      <c r="B10" s="54"/>
      <c r="C10" s="38"/>
      <c r="D10" s="50">
        <v>0.01</v>
      </c>
      <c r="E10" s="38"/>
      <c r="F10" s="50">
        <v>0.01</v>
      </c>
      <c r="G10" s="86">
        <f t="shared" si="2"/>
        <v>0.00875</v>
      </c>
      <c r="H10" s="26">
        <v>0.02</v>
      </c>
      <c r="I10" s="27">
        <v>0.02</v>
      </c>
      <c r="J10" s="28"/>
      <c r="K10" s="28"/>
      <c r="L10" s="48"/>
      <c r="M10" s="48"/>
      <c r="N10" s="28"/>
      <c r="O10" s="27">
        <v>0.03</v>
      </c>
      <c r="P10" s="97">
        <f t="shared" si="3"/>
        <v>0.01787629603146228</v>
      </c>
      <c r="Q10" s="17">
        <f t="shared" si="0"/>
        <v>1</v>
      </c>
      <c r="R10" s="95">
        <f t="shared" si="1"/>
        <v>1</v>
      </c>
      <c r="S10" s="17"/>
      <c r="AB10" s="28"/>
      <c r="AC10" s="28"/>
      <c r="AD10" s="28"/>
      <c r="AN10">
        <v>1</v>
      </c>
    </row>
    <row r="11" spans="1:30" ht="12.75">
      <c r="A11" s="1" t="s">
        <v>63</v>
      </c>
      <c r="B11" s="54"/>
      <c r="C11" s="38"/>
      <c r="D11" s="50"/>
      <c r="E11" s="38"/>
      <c r="F11" s="50"/>
      <c r="G11" s="86">
        <f t="shared" si="2"/>
        <v>0</v>
      </c>
      <c r="H11" s="26"/>
      <c r="I11" s="27"/>
      <c r="J11" s="27"/>
      <c r="K11" s="27"/>
      <c r="L11" s="24"/>
      <c r="M11" s="24"/>
      <c r="N11" s="27"/>
      <c r="O11" s="27"/>
      <c r="P11" s="97">
        <f t="shared" si="3"/>
        <v>0</v>
      </c>
      <c r="Q11" s="17">
        <f t="shared" si="0"/>
        <v>0</v>
      </c>
      <c r="R11" s="95">
        <f t="shared" si="1"/>
        <v>0</v>
      </c>
      <c r="S11" s="17"/>
      <c r="AB11" s="28"/>
      <c r="AC11" s="28"/>
      <c r="AD11" s="28"/>
    </row>
    <row r="12" spans="1:30" ht="12.75">
      <c r="A12" s="1" t="s">
        <v>64</v>
      </c>
      <c r="B12" s="54"/>
      <c r="C12" s="38"/>
      <c r="D12" s="50"/>
      <c r="E12" s="38">
        <v>0.02</v>
      </c>
      <c r="F12" s="50">
        <v>0.19</v>
      </c>
      <c r="G12" s="86">
        <f t="shared" si="2"/>
        <v>0.08125000000000002</v>
      </c>
      <c r="H12" s="26"/>
      <c r="I12">
        <v>0.05</v>
      </c>
      <c r="J12" s="27">
        <v>0.5</v>
      </c>
      <c r="K12" s="28"/>
      <c r="L12" s="24">
        <v>0.02</v>
      </c>
      <c r="M12" s="27">
        <v>0.03</v>
      </c>
      <c r="N12" s="28"/>
      <c r="O12" s="27">
        <v>0.05</v>
      </c>
      <c r="P12" s="97">
        <f t="shared" si="3"/>
        <v>0</v>
      </c>
      <c r="Q12" s="17">
        <f t="shared" si="0"/>
        <v>0</v>
      </c>
      <c r="R12" s="95">
        <f t="shared" si="1"/>
        <v>0</v>
      </c>
      <c r="S12" s="17"/>
      <c r="AB12" s="28"/>
      <c r="AC12" s="28"/>
      <c r="AD12" s="28"/>
    </row>
    <row r="13" spans="1:30" ht="12.75">
      <c r="A13" s="1" t="s">
        <v>65</v>
      </c>
      <c r="B13" s="54"/>
      <c r="C13" s="38"/>
      <c r="D13" s="50"/>
      <c r="E13" s="38"/>
      <c r="F13" s="50"/>
      <c r="G13" s="86">
        <f t="shared" si="2"/>
        <v>0.07</v>
      </c>
      <c r="H13" s="40"/>
      <c r="I13">
        <v>0.22</v>
      </c>
      <c r="J13" s="27">
        <v>0.2</v>
      </c>
      <c r="K13" s="28"/>
      <c r="L13" s="24">
        <v>0.04</v>
      </c>
      <c r="M13" s="24">
        <v>0.05</v>
      </c>
      <c r="N13" s="28"/>
      <c r="O13" s="27">
        <v>0.05</v>
      </c>
      <c r="P13" s="97">
        <f t="shared" si="3"/>
        <v>0</v>
      </c>
      <c r="Q13" s="17">
        <f t="shared" si="0"/>
        <v>0</v>
      </c>
      <c r="R13" s="95">
        <f t="shared" si="1"/>
        <v>0</v>
      </c>
      <c r="S13" s="17"/>
      <c r="AB13" s="28"/>
      <c r="AC13" s="28"/>
      <c r="AD13" s="28"/>
    </row>
    <row r="14" spans="1:74" ht="12.75">
      <c r="A14" s="1" t="s">
        <v>66</v>
      </c>
      <c r="B14" s="54"/>
      <c r="C14" s="38">
        <v>0.02</v>
      </c>
      <c r="D14" s="50">
        <v>0.15</v>
      </c>
      <c r="E14" s="38">
        <v>0.55</v>
      </c>
      <c r="F14" s="50">
        <v>2.91</v>
      </c>
      <c r="G14" s="86">
        <f t="shared" si="2"/>
        <v>1.75</v>
      </c>
      <c r="H14" s="25">
        <v>1.3</v>
      </c>
      <c r="I14" s="27">
        <v>2.05</v>
      </c>
      <c r="J14" s="27">
        <v>0.99</v>
      </c>
      <c r="K14" s="27">
        <v>0.54</v>
      </c>
      <c r="L14" s="24">
        <v>1.74</v>
      </c>
      <c r="M14" s="24">
        <v>1.3</v>
      </c>
      <c r="N14" s="27">
        <v>3.83</v>
      </c>
      <c r="O14" s="27">
        <v>2.25</v>
      </c>
      <c r="P14" s="97">
        <f t="shared" si="3"/>
        <v>1.5909903468001432</v>
      </c>
      <c r="Q14" s="17">
        <f t="shared" si="0"/>
        <v>89</v>
      </c>
      <c r="R14" s="95">
        <f t="shared" si="1"/>
        <v>18</v>
      </c>
      <c r="S14" s="17"/>
      <c r="U14">
        <v>2</v>
      </c>
      <c r="W14">
        <v>15</v>
      </c>
      <c r="X14">
        <v>1</v>
      </c>
      <c r="AB14" s="28"/>
      <c r="AC14" s="28"/>
      <c r="AD14" s="28"/>
      <c r="AI14">
        <v>1</v>
      </c>
      <c r="AL14">
        <v>3</v>
      </c>
      <c r="AM14">
        <v>5</v>
      </c>
      <c r="AN14">
        <v>6</v>
      </c>
      <c r="AO14">
        <v>1</v>
      </c>
      <c r="AY14">
        <v>4</v>
      </c>
      <c r="AZ14">
        <v>1</v>
      </c>
      <c r="BA14">
        <v>6</v>
      </c>
      <c r="BB14">
        <v>6</v>
      </c>
      <c r="BK14">
        <v>8</v>
      </c>
      <c r="BO14">
        <v>2</v>
      </c>
      <c r="BQ14">
        <v>2</v>
      </c>
      <c r="BT14">
        <v>13</v>
      </c>
      <c r="BU14">
        <v>8</v>
      </c>
      <c r="BV14">
        <v>5</v>
      </c>
    </row>
    <row r="15" spans="1:64" ht="12.75">
      <c r="A15" s="1" t="s">
        <v>67</v>
      </c>
      <c r="B15" s="54">
        <v>0.03</v>
      </c>
      <c r="C15" s="38">
        <v>0.04</v>
      </c>
      <c r="D15" s="50">
        <v>0.06</v>
      </c>
      <c r="E15" s="38">
        <v>0.04</v>
      </c>
      <c r="F15" s="51">
        <v>0.1</v>
      </c>
      <c r="G15" s="86">
        <f t="shared" si="2"/>
        <v>0.4525</v>
      </c>
      <c r="H15" s="57"/>
      <c r="I15">
        <v>0.92</v>
      </c>
      <c r="J15" s="27">
        <v>0.06</v>
      </c>
      <c r="K15" s="28"/>
      <c r="L15" s="24">
        <v>0.15</v>
      </c>
      <c r="M15" s="48"/>
      <c r="N15" s="27">
        <v>0.16</v>
      </c>
      <c r="O15" s="27">
        <v>2.33</v>
      </c>
      <c r="P15" s="97">
        <f t="shared" si="3"/>
        <v>0.5899177690382553</v>
      </c>
      <c r="Q15" s="17">
        <f t="shared" si="0"/>
        <v>33</v>
      </c>
      <c r="R15" s="95">
        <f t="shared" si="1"/>
        <v>7</v>
      </c>
      <c r="S15" s="17"/>
      <c r="X15">
        <v>3</v>
      </c>
      <c r="Y15">
        <v>2</v>
      </c>
      <c r="Z15">
        <v>2</v>
      </c>
      <c r="AB15" s="28"/>
      <c r="AC15" s="28"/>
      <c r="AD15" s="28"/>
      <c r="AE15">
        <v>5</v>
      </c>
      <c r="AK15">
        <v>7</v>
      </c>
      <c r="AP15">
        <v>12</v>
      </c>
      <c r="BL15">
        <v>2</v>
      </c>
    </row>
    <row r="16" spans="1:30" ht="12.75">
      <c r="A16" s="1" t="s">
        <v>68</v>
      </c>
      <c r="B16" s="54"/>
      <c r="C16" s="38"/>
      <c r="D16" s="50"/>
      <c r="E16" s="38"/>
      <c r="F16" s="50"/>
      <c r="G16" s="86">
        <f t="shared" si="2"/>
        <v>0</v>
      </c>
      <c r="H16" s="26"/>
      <c r="J16" s="27"/>
      <c r="K16" s="27"/>
      <c r="L16" s="24"/>
      <c r="M16" s="24"/>
      <c r="N16" s="27"/>
      <c r="O16" s="27"/>
      <c r="P16" s="97">
        <f t="shared" si="3"/>
        <v>0</v>
      </c>
      <c r="Q16" s="17">
        <f t="shared" si="0"/>
        <v>0</v>
      </c>
      <c r="R16" s="95">
        <f t="shared" si="1"/>
        <v>0</v>
      </c>
      <c r="S16" s="17"/>
      <c r="AB16" s="28"/>
      <c r="AC16" s="28"/>
      <c r="AD16" s="28"/>
    </row>
    <row r="17" spans="1:30" ht="12.75">
      <c r="A17" s="1" t="s">
        <v>69</v>
      </c>
      <c r="B17" s="54"/>
      <c r="C17" s="38"/>
      <c r="D17" s="50"/>
      <c r="E17" s="38">
        <v>0.42</v>
      </c>
      <c r="F17" s="50">
        <v>0.25</v>
      </c>
      <c r="G17" s="86">
        <f t="shared" si="2"/>
        <v>0.1125</v>
      </c>
      <c r="H17" s="26">
        <v>0.51</v>
      </c>
      <c r="I17">
        <v>0.39</v>
      </c>
      <c r="J17" s="28"/>
      <c r="K17" s="28"/>
      <c r="L17" s="48"/>
      <c r="M17" s="48"/>
      <c r="N17" s="28"/>
      <c r="O17" s="27"/>
      <c r="P17" s="97">
        <f t="shared" si="3"/>
        <v>0.07150518412584912</v>
      </c>
      <c r="Q17" s="17">
        <f t="shared" si="0"/>
        <v>4</v>
      </c>
      <c r="R17" s="95">
        <f t="shared" si="1"/>
        <v>1</v>
      </c>
      <c r="S17" s="17"/>
      <c r="U17">
        <v>4</v>
      </c>
      <c r="AB17" s="28"/>
      <c r="AC17" s="28"/>
      <c r="AD17" s="28"/>
    </row>
    <row r="18" spans="1:30" ht="12.75">
      <c r="A18" s="1" t="s">
        <v>70</v>
      </c>
      <c r="B18" s="54"/>
      <c r="C18" s="38"/>
      <c r="D18" s="50"/>
      <c r="E18" s="38"/>
      <c r="F18" s="50"/>
      <c r="G18" s="86">
        <f t="shared" si="2"/>
        <v>0</v>
      </c>
      <c r="H18" s="26"/>
      <c r="J18" s="27"/>
      <c r="K18" s="27"/>
      <c r="L18" s="24"/>
      <c r="M18" s="24"/>
      <c r="N18" s="27"/>
      <c r="O18" s="27"/>
      <c r="P18" s="97">
        <f t="shared" si="3"/>
        <v>0</v>
      </c>
      <c r="Q18" s="17">
        <f t="shared" si="0"/>
        <v>0</v>
      </c>
      <c r="R18" s="95">
        <f t="shared" si="1"/>
        <v>0</v>
      </c>
      <c r="S18" s="17"/>
      <c r="AB18" s="28"/>
      <c r="AC18" s="28"/>
      <c r="AD18" s="28"/>
    </row>
    <row r="19" spans="1:67" ht="12.75">
      <c r="A19" s="1" t="s">
        <v>71</v>
      </c>
      <c r="B19" s="54"/>
      <c r="C19" s="38">
        <v>0.01</v>
      </c>
      <c r="D19" s="50"/>
      <c r="E19" s="38">
        <v>0.01</v>
      </c>
      <c r="F19" s="50"/>
      <c r="G19" s="86">
        <f t="shared" si="2"/>
        <v>0.00875</v>
      </c>
      <c r="H19" s="40"/>
      <c r="I19">
        <v>0.02</v>
      </c>
      <c r="J19" s="28"/>
      <c r="K19" s="28"/>
      <c r="L19" s="48"/>
      <c r="M19" s="48"/>
      <c r="N19" s="28"/>
      <c r="O19" s="27">
        <v>0.05</v>
      </c>
      <c r="P19" s="97">
        <f t="shared" si="3"/>
        <v>0.053628888094386845</v>
      </c>
      <c r="Q19" s="17">
        <f t="shared" si="0"/>
        <v>3</v>
      </c>
      <c r="R19" s="95">
        <f t="shared" si="1"/>
        <v>2</v>
      </c>
      <c r="S19" s="17"/>
      <c r="U19">
        <v>2</v>
      </c>
      <c r="AB19" s="28"/>
      <c r="AC19" s="28"/>
      <c r="AD19" s="28"/>
      <c r="BO19">
        <v>1</v>
      </c>
    </row>
    <row r="20" spans="1:74" ht="12.75">
      <c r="A20" s="1" t="s">
        <v>72</v>
      </c>
      <c r="B20" s="54">
        <v>28.83</v>
      </c>
      <c r="C20" s="38">
        <v>15.08</v>
      </c>
      <c r="D20" s="50">
        <v>6.53</v>
      </c>
      <c r="E20" s="38">
        <v>22.83</v>
      </c>
      <c r="F20" s="50">
        <v>25.21</v>
      </c>
      <c r="G20" s="86">
        <f t="shared" si="2"/>
        <v>41.915</v>
      </c>
      <c r="H20" s="26">
        <v>52.01</v>
      </c>
      <c r="I20">
        <v>26.09</v>
      </c>
      <c r="J20" s="27">
        <v>46.63</v>
      </c>
      <c r="K20" s="27">
        <v>68.35</v>
      </c>
      <c r="L20" s="24">
        <v>43.47</v>
      </c>
      <c r="M20" s="24">
        <v>37.95</v>
      </c>
      <c r="N20" s="27">
        <v>27.27</v>
      </c>
      <c r="O20" s="27">
        <v>33.55</v>
      </c>
      <c r="P20" s="97">
        <f t="shared" si="3"/>
        <v>27.457990704326065</v>
      </c>
      <c r="Q20" s="17">
        <f t="shared" si="0"/>
        <v>1536</v>
      </c>
      <c r="R20" s="95">
        <f t="shared" si="1"/>
        <v>26</v>
      </c>
      <c r="S20" s="17"/>
      <c r="U20" s="81">
        <v>220</v>
      </c>
      <c r="W20">
        <v>6</v>
      </c>
      <c r="AA20">
        <v>9</v>
      </c>
      <c r="AB20" s="28">
        <v>12</v>
      </c>
      <c r="AC20" s="28"/>
      <c r="AD20" s="28"/>
      <c r="AI20">
        <v>5</v>
      </c>
      <c r="AJ20">
        <v>104</v>
      </c>
      <c r="AL20">
        <v>6</v>
      </c>
      <c r="AM20">
        <v>2</v>
      </c>
      <c r="AO20">
        <v>5</v>
      </c>
      <c r="AW20">
        <v>63</v>
      </c>
      <c r="AX20">
        <v>2</v>
      </c>
      <c r="AY20">
        <v>19</v>
      </c>
      <c r="AZ20">
        <v>6</v>
      </c>
      <c r="BA20">
        <v>7</v>
      </c>
      <c r="BC20">
        <v>4</v>
      </c>
      <c r="BF20">
        <v>35</v>
      </c>
      <c r="BK20">
        <v>51</v>
      </c>
      <c r="BL20">
        <v>8</v>
      </c>
      <c r="BM20">
        <v>423</v>
      </c>
      <c r="BN20">
        <v>2</v>
      </c>
      <c r="BO20">
        <v>270</v>
      </c>
      <c r="BP20">
        <v>4</v>
      </c>
      <c r="BR20">
        <v>150</v>
      </c>
      <c r="BT20">
        <v>4</v>
      </c>
      <c r="BU20">
        <v>102</v>
      </c>
      <c r="BV20">
        <v>17</v>
      </c>
    </row>
    <row r="21" spans="1:30" ht="12.75">
      <c r="A21" s="1" t="s">
        <v>251</v>
      </c>
      <c r="B21" s="54"/>
      <c r="C21" s="38"/>
      <c r="D21" s="50"/>
      <c r="E21" s="38">
        <v>0.01</v>
      </c>
      <c r="F21" s="50"/>
      <c r="G21" s="86">
        <f t="shared" si="2"/>
        <v>0.0025</v>
      </c>
      <c r="H21" s="26"/>
      <c r="J21" s="27"/>
      <c r="K21" s="27"/>
      <c r="L21" s="24"/>
      <c r="M21" s="24"/>
      <c r="N21" s="27"/>
      <c r="O21" s="27">
        <v>0.02</v>
      </c>
      <c r="P21" s="97">
        <f t="shared" si="3"/>
        <v>0</v>
      </c>
      <c r="Q21" s="17">
        <f t="shared" si="0"/>
        <v>0</v>
      </c>
      <c r="R21" s="95">
        <f t="shared" si="1"/>
        <v>0</v>
      </c>
      <c r="S21" s="17"/>
      <c r="AB21" s="28"/>
      <c r="AC21" s="28"/>
      <c r="AD21" s="28"/>
    </row>
    <row r="22" spans="1:30" ht="12.75">
      <c r="A22" s="1" t="s">
        <v>73</v>
      </c>
      <c r="B22" s="54"/>
      <c r="C22" s="38"/>
      <c r="D22" s="50"/>
      <c r="E22" s="38"/>
      <c r="F22" s="50"/>
      <c r="G22" s="86">
        <f t="shared" si="2"/>
        <v>0</v>
      </c>
      <c r="H22" s="26"/>
      <c r="J22" s="27"/>
      <c r="K22" s="27"/>
      <c r="L22" s="24"/>
      <c r="M22" s="24"/>
      <c r="N22" s="27"/>
      <c r="O22" s="27"/>
      <c r="P22" s="97">
        <f t="shared" si="3"/>
        <v>0</v>
      </c>
      <c r="Q22" s="17">
        <f t="shared" si="0"/>
        <v>0</v>
      </c>
      <c r="R22" s="95">
        <f t="shared" si="1"/>
        <v>0</v>
      </c>
      <c r="S22" s="17"/>
      <c r="AB22" s="28"/>
      <c r="AC22" s="28"/>
      <c r="AD22" s="28"/>
    </row>
    <row r="23" spans="1:74" ht="12.75">
      <c r="A23" s="1" t="s">
        <v>74</v>
      </c>
      <c r="B23" s="54"/>
      <c r="C23" s="38">
        <v>0.09</v>
      </c>
      <c r="D23" s="50">
        <v>0.05</v>
      </c>
      <c r="E23" s="38">
        <v>0.21</v>
      </c>
      <c r="F23" s="50">
        <v>0.43</v>
      </c>
      <c r="G23" s="86">
        <f t="shared" si="2"/>
        <v>1.72</v>
      </c>
      <c r="H23" s="26">
        <v>1.43</v>
      </c>
      <c r="I23">
        <v>2.54</v>
      </c>
      <c r="J23" s="27">
        <v>0.79</v>
      </c>
      <c r="K23" s="28"/>
      <c r="L23" s="24">
        <v>0.9</v>
      </c>
      <c r="M23" s="24">
        <v>2.29</v>
      </c>
      <c r="N23" s="27">
        <v>1.14</v>
      </c>
      <c r="O23" s="27">
        <v>4.67</v>
      </c>
      <c r="P23" s="97">
        <f t="shared" si="3"/>
        <v>9.63532356095817</v>
      </c>
      <c r="Q23" s="17">
        <f t="shared" si="0"/>
        <v>539</v>
      </c>
      <c r="R23" s="95">
        <f t="shared" si="1"/>
        <v>15</v>
      </c>
      <c r="S23" s="17"/>
      <c r="U23">
        <v>1</v>
      </c>
      <c r="W23">
        <v>5</v>
      </c>
      <c r="AB23" s="28"/>
      <c r="AC23" s="28"/>
      <c r="AD23" s="28"/>
      <c r="AL23">
        <v>5</v>
      </c>
      <c r="AO23">
        <v>21</v>
      </c>
      <c r="AY23">
        <v>87</v>
      </c>
      <c r="AZ23">
        <v>9</v>
      </c>
      <c r="BA23">
        <v>101</v>
      </c>
      <c r="BB23">
        <v>3</v>
      </c>
      <c r="BC23">
        <v>70</v>
      </c>
      <c r="BD23">
        <v>133</v>
      </c>
      <c r="BK23">
        <v>20</v>
      </c>
      <c r="BO23">
        <v>4</v>
      </c>
      <c r="BP23">
        <v>1</v>
      </c>
      <c r="BQ23">
        <v>19</v>
      </c>
      <c r="BV23">
        <v>60</v>
      </c>
    </row>
    <row r="24" spans="1:73" ht="12.75">
      <c r="A24" s="1" t="s">
        <v>75</v>
      </c>
      <c r="B24" s="54"/>
      <c r="C24" s="38">
        <v>0.02</v>
      </c>
      <c r="D24" s="50"/>
      <c r="E24" s="38"/>
      <c r="F24" s="50">
        <v>0.01</v>
      </c>
      <c r="G24" s="86">
        <f t="shared" si="2"/>
        <v>0.02125</v>
      </c>
      <c r="H24" s="40"/>
      <c r="I24">
        <v>0.07</v>
      </c>
      <c r="J24" s="27">
        <v>0.08</v>
      </c>
      <c r="K24" s="28"/>
      <c r="L24" s="24">
        <v>0.02</v>
      </c>
      <c r="M24" s="48"/>
      <c r="N24" s="28"/>
      <c r="O24" s="27"/>
      <c r="P24" s="97">
        <f t="shared" si="3"/>
        <v>0.053628888094386845</v>
      </c>
      <c r="Q24" s="17">
        <f t="shared" si="0"/>
        <v>3</v>
      </c>
      <c r="R24" s="95">
        <f t="shared" si="1"/>
        <v>1</v>
      </c>
      <c r="S24" s="17"/>
      <c r="AB24" s="28"/>
      <c r="AC24" s="28"/>
      <c r="AD24" s="28"/>
      <c r="BU24">
        <v>3</v>
      </c>
    </row>
    <row r="25" spans="1:30" ht="12.75">
      <c r="A25" s="1" t="s">
        <v>76</v>
      </c>
      <c r="B25" s="54"/>
      <c r="C25" s="38">
        <v>0.06</v>
      </c>
      <c r="D25" s="50">
        <v>0.02</v>
      </c>
      <c r="E25" s="38">
        <v>0.11</v>
      </c>
      <c r="F25" s="50">
        <v>0.09</v>
      </c>
      <c r="G25" s="86">
        <f t="shared" si="2"/>
        <v>0.04053471716436029</v>
      </c>
      <c r="H25" s="26">
        <v>0.11</v>
      </c>
      <c r="I25">
        <v>0.05</v>
      </c>
      <c r="J25" s="27">
        <v>0.12</v>
      </c>
      <c r="K25" s="28"/>
      <c r="L25" s="48"/>
      <c r="M25" s="24">
        <v>0.02</v>
      </c>
      <c r="N25" s="27">
        <v>0.02427773731488225</v>
      </c>
      <c r="O25" s="27"/>
      <c r="P25" s="97">
        <f t="shared" si="3"/>
        <v>0</v>
      </c>
      <c r="Q25" s="17">
        <f t="shared" si="0"/>
        <v>0</v>
      </c>
      <c r="R25" s="95">
        <f t="shared" si="1"/>
        <v>0</v>
      </c>
      <c r="S25" s="17"/>
      <c r="AB25" s="28"/>
      <c r="AC25" s="28"/>
      <c r="AD25" s="28"/>
    </row>
    <row r="26" spans="1:30" ht="12.75" customHeight="1">
      <c r="A26" s="1" t="s">
        <v>77</v>
      </c>
      <c r="B26" s="54"/>
      <c r="C26" s="38">
        <v>0.39</v>
      </c>
      <c r="D26" s="50">
        <v>0.04</v>
      </c>
      <c r="E26" s="38">
        <v>0.08</v>
      </c>
      <c r="F26" s="50">
        <v>0.08</v>
      </c>
      <c r="G26" s="86">
        <f t="shared" si="2"/>
        <v>0.0475</v>
      </c>
      <c r="H26" s="57"/>
      <c r="I26" s="57"/>
      <c r="J26" s="27">
        <v>0.26</v>
      </c>
      <c r="K26" s="28"/>
      <c r="L26" s="24">
        <v>0.02</v>
      </c>
      <c r="M26" s="24">
        <v>0.09</v>
      </c>
      <c r="N26" s="27">
        <v>0.01</v>
      </c>
      <c r="O26" s="27"/>
      <c r="P26" s="97">
        <f t="shared" si="3"/>
        <v>0</v>
      </c>
      <c r="Q26" s="17">
        <f t="shared" si="0"/>
        <v>0</v>
      </c>
      <c r="R26" s="95">
        <f t="shared" si="1"/>
        <v>0</v>
      </c>
      <c r="S26" s="17"/>
      <c r="AB26" s="28"/>
      <c r="AC26" s="28"/>
      <c r="AD26" s="28"/>
    </row>
    <row r="27" spans="1:73" ht="12.75" customHeight="1">
      <c r="A27" s="1" t="s">
        <v>78</v>
      </c>
      <c r="B27" s="54"/>
      <c r="C27" s="38"/>
      <c r="D27" s="50"/>
      <c r="E27" s="38"/>
      <c r="F27" s="50"/>
      <c r="G27" s="86">
        <f t="shared" si="2"/>
        <v>0</v>
      </c>
      <c r="H27" s="26"/>
      <c r="J27" s="27"/>
      <c r="K27" s="27"/>
      <c r="L27" s="24"/>
      <c r="M27" s="24"/>
      <c r="N27" s="27"/>
      <c r="O27" s="27"/>
      <c r="P27" s="97">
        <f t="shared" si="3"/>
        <v>0.01787629603146228</v>
      </c>
      <c r="Q27" s="17">
        <f t="shared" si="0"/>
        <v>1</v>
      </c>
      <c r="R27" s="95">
        <f t="shared" si="1"/>
        <v>1</v>
      </c>
      <c r="S27" s="17"/>
      <c r="AB27" s="28"/>
      <c r="AC27" s="28"/>
      <c r="AD27" s="28"/>
      <c r="BU27">
        <v>1</v>
      </c>
    </row>
    <row r="28" spans="1:54" ht="12.75">
      <c r="A28" s="1" t="s">
        <v>79</v>
      </c>
      <c r="B28" s="54"/>
      <c r="C28" s="38">
        <v>0.01</v>
      </c>
      <c r="D28" s="50">
        <v>0.13</v>
      </c>
      <c r="E28" s="38"/>
      <c r="F28" s="50"/>
      <c r="G28" s="86">
        <f t="shared" si="2"/>
        <v>0.01625</v>
      </c>
      <c r="H28" s="40"/>
      <c r="J28" s="28"/>
      <c r="K28" s="28"/>
      <c r="L28" s="24">
        <v>0.04</v>
      </c>
      <c r="M28" s="48"/>
      <c r="N28" s="27">
        <v>0.01</v>
      </c>
      <c r="O28" s="27">
        <v>0.08</v>
      </c>
      <c r="P28" s="97">
        <f t="shared" si="3"/>
        <v>0.053628888094386845</v>
      </c>
      <c r="Q28" s="17">
        <f>SUM(T28:BX28)</f>
        <v>3</v>
      </c>
      <c r="R28" s="95">
        <f t="shared" si="1"/>
        <v>1</v>
      </c>
      <c r="S28" s="17"/>
      <c r="AB28" s="28"/>
      <c r="AC28" s="28"/>
      <c r="AD28" s="28"/>
      <c r="BB28">
        <v>3</v>
      </c>
    </row>
    <row r="29" spans="1:30" ht="12.75">
      <c r="A29" s="1" t="s">
        <v>80</v>
      </c>
      <c r="B29" s="54"/>
      <c r="C29" s="38">
        <v>0.07</v>
      </c>
      <c r="D29" s="50"/>
      <c r="E29" s="38">
        <v>0.01</v>
      </c>
      <c r="F29" s="50"/>
      <c r="G29" s="86">
        <f t="shared" si="2"/>
        <v>0.02625</v>
      </c>
      <c r="H29" s="40"/>
      <c r="I29">
        <v>0.02</v>
      </c>
      <c r="J29" s="27">
        <v>0.08</v>
      </c>
      <c r="K29" s="28"/>
      <c r="L29" s="24">
        <v>0.07</v>
      </c>
      <c r="M29" s="24">
        <v>0.02</v>
      </c>
      <c r="N29" s="27">
        <v>0.02</v>
      </c>
      <c r="O29" s="27"/>
      <c r="P29" s="97">
        <f t="shared" si="3"/>
        <v>0</v>
      </c>
      <c r="Q29" s="17">
        <f aca="true" t="shared" si="4" ref="Q29:Q93">SUM(T29:BX29)</f>
        <v>0</v>
      </c>
      <c r="R29" s="95">
        <f t="shared" si="1"/>
        <v>0</v>
      </c>
      <c r="S29" s="17"/>
      <c r="AB29" s="28"/>
      <c r="AC29" s="28"/>
      <c r="AD29" s="28"/>
    </row>
    <row r="30" spans="1:74" ht="12.75">
      <c r="A30" s="1" t="s">
        <v>81</v>
      </c>
      <c r="B30" s="54"/>
      <c r="C30" s="38">
        <v>0.15</v>
      </c>
      <c r="D30" s="50">
        <v>0.39</v>
      </c>
      <c r="E30" s="38">
        <v>0.22</v>
      </c>
      <c r="F30" s="50">
        <v>1.18</v>
      </c>
      <c r="G30" s="86">
        <f t="shared" si="2"/>
        <v>2.3537500000000002</v>
      </c>
      <c r="H30" s="26">
        <v>0.96</v>
      </c>
      <c r="I30">
        <v>2.27</v>
      </c>
      <c r="J30" s="27">
        <v>0.97</v>
      </c>
      <c r="K30" s="27">
        <v>0.18</v>
      </c>
      <c r="L30" s="24">
        <v>1.28</v>
      </c>
      <c r="M30" s="24">
        <v>4.57</v>
      </c>
      <c r="N30" s="27">
        <v>3.99</v>
      </c>
      <c r="O30" s="27">
        <v>4.61</v>
      </c>
      <c r="P30" s="97">
        <f t="shared" si="3"/>
        <v>4.415445119771183</v>
      </c>
      <c r="Q30" s="17">
        <f t="shared" si="4"/>
        <v>247</v>
      </c>
      <c r="R30" s="95">
        <f t="shared" si="1"/>
        <v>25</v>
      </c>
      <c r="S30" s="17"/>
      <c r="U30">
        <v>6</v>
      </c>
      <c r="W30">
        <v>12</v>
      </c>
      <c r="X30">
        <v>6</v>
      </c>
      <c r="AA30">
        <v>1</v>
      </c>
      <c r="AB30" s="28">
        <v>4</v>
      </c>
      <c r="AC30" s="28"/>
      <c r="AD30" s="28"/>
      <c r="AI30">
        <v>2</v>
      </c>
      <c r="AJ30">
        <v>1</v>
      </c>
      <c r="AL30">
        <v>7</v>
      </c>
      <c r="AM30">
        <v>9</v>
      </c>
      <c r="AN30">
        <v>3</v>
      </c>
      <c r="AO30">
        <v>12</v>
      </c>
      <c r="AS30">
        <v>1</v>
      </c>
      <c r="AW30">
        <v>1</v>
      </c>
      <c r="AY30">
        <v>18</v>
      </c>
      <c r="AZ30">
        <v>1</v>
      </c>
      <c r="BA30">
        <v>13</v>
      </c>
      <c r="BB30">
        <v>32</v>
      </c>
      <c r="BC30">
        <v>1</v>
      </c>
      <c r="BD30">
        <v>13</v>
      </c>
      <c r="BK30">
        <v>23</v>
      </c>
      <c r="BO30">
        <v>23</v>
      </c>
      <c r="BP30">
        <v>17</v>
      </c>
      <c r="BQ30">
        <v>14</v>
      </c>
      <c r="BU30">
        <v>20</v>
      </c>
      <c r="BV30">
        <v>7</v>
      </c>
    </row>
    <row r="31" spans="1:63" ht="12.75">
      <c r="A31" s="1" t="s">
        <v>82</v>
      </c>
      <c r="B31" s="54"/>
      <c r="C31" s="38"/>
      <c r="D31" s="50">
        <v>0.03</v>
      </c>
      <c r="E31" s="38"/>
      <c r="F31" s="50"/>
      <c r="G31" s="86">
        <f t="shared" si="2"/>
        <v>0.043750000000000004</v>
      </c>
      <c r="H31" s="40"/>
      <c r="I31">
        <v>0.05</v>
      </c>
      <c r="J31" s="27">
        <v>0.1</v>
      </c>
      <c r="K31" s="28"/>
      <c r="L31" s="48"/>
      <c r="M31" s="48"/>
      <c r="N31" s="27">
        <v>0.09</v>
      </c>
      <c r="O31" s="27">
        <v>0.11</v>
      </c>
      <c r="P31" s="97">
        <f t="shared" si="3"/>
        <v>0.33964962459778336</v>
      </c>
      <c r="Q31" s="17">
        <f t="shared" si="4"/>
        <v>19</v>
      </c>
      <c r="R31" s="95">
        <f t="shared" si="1"/>
        <v>3</v>
      </c>
      <c r="S31" s="17"/>
      <c r="W31">
        <v>1</v>
      </c>
      <c r="AB31" s="28"/>
      <c r="AC31" s="28"/>
      <c r="AD31" s="28"/>
      <c r="AL31">
        <v>2</v>
      </c>
      <c r="BK31">
        <v>16</v>
      </c>
    </row>
    <row r="32" spans="1:30" ht="12.75">
      <c r="A32" s="1" t="s">
        <v>83</v>
      </c>
      <c r="B32" s="54"/>
      <c r="C32" s="38"/>
      <c r="D32" s="50">
        <v>0.02</v>
      </c>
      <c r="E32" s="38">
        <v>0.16</v>
      </c>
      <c r="F32" s="51">
        <v>0.1</v>
      </c>
      <c r="G32" s="86">
        <f t="shared" si="2"/>
        <v>0.00875</v>
      </c>
      <c r="H32" s="57"/>
      <c r="I32">
        <v>0.02</v>
      </c>
      <c r="J32" s="27">
        <v>0.02</v>
      </c>
      <c r="K32" s="28"/>
      <c r="L32" s="48"/>
      <c r="M32" s="48"/>
      <c r="N32" s="27">
        <v>0.01</v>
      </c>
      <c r="O32" s="27">
        <v>0.02</v>
      </c>
      <c r="P32" s="97">
        <f t="shared" si="3"/>
        <v>0</v>
      </c>
      <c r="Q32" s="17">
        <f t="shared" si="4"/>
        <v>0</v>
      </c>
      <c r="R32" s="95">
        <f t="shared" si="1"/>
        <v>0</v>
      </c>
      <c r="S32" s="17"/>
      <c r="AB32" s="28"/>
      <c r="AC32" s="28"/>
      <c r="AD32" s="28"/>
    </row>
    <row r="33" spans="1:75" ht="12.75">
      <c r="A33" s="1" t="s">
        <v>84</v>
      </c>
      <c r="B33" s="54">
        <v>1.93</v>
      </c>
      <c r="C33" s="38">
        <v>0.56</v>
      </c>
      <c r="D33" s="50">
        <v>3.11</v>
      </c>
      <c r="E33" s="38">
        <v>7.42</v>
      </c>
      <c r="F33" s="50">
        <v>13.01</v>
      </c>
      <c r="G33" s="86">
        <f t="shared" si="2"/>
        <v>10.518749999999999</v>
      </c>
      <c r="H33" s="25">
        <v>7.8</v>
      </c>
      <c r="I33" s="27">
        <v>27.8</v>
      </c>
      <c r="J33" s="27">
        <v>8</v>
      </c>
      <c r="K33" s="27">
        <v>0.48</v>
      </c>
      <c r="L33" s="24">
        <v>4.22</v>
      </c>
      <c r="M33" s="24">
        <v>8.5</v>
      </c>
      <c r="N33" s="30">
        <v>12.97</v>
      </c>
      <c r="O33" s="30">
        <v>14.38</v>
      </c>
      <c r="P33" s="97">
        <f t="shared" si="3"/>
        <v>18.913121201287094</v>
      </c>
      <c r="Q33" s="17">
        <f t="shared" si="4"/>
        <v>1058</v>
      </c>
      <c r="R33" s="95">
        <f t="shared" si="1"/>
        <v>33</v>
      </c>
      <c r="S33" s="17"/>
      <c r="T33">
        <v>4</v>
      </c>
      <c r="U33" s="81"/>
      <c r="W33">
        <v>25</v>
      </c>
      <c r="X33">
        <v>26</v>
      </c>
      <c r="AA33">
        <v>72</v>
      </c>
      <c r="AB33" s="28">
        <v>180</v>
      </c>
      <c r="AC33" s="28"/>
      <c r="AD33" s="28"/>
      <c r="AE33">
        <v>6</v>
      </c>
      <c r="AI33">
        <v>11</v>
      </c>
      <c r="AJ33">
        <v>2</v>
      </c>
      <c r="AL33">
        <v>26</v>
      </c>
      <c r="AM33">
        <v>15</v>
      </c>
      <c r="AN33">
        <v>7</v>
      </c>
      <c r="AO33">
        <v>63</v>
      </c>
      <c r="AP33">
        <v>17</v>
      </c>
      <c r="AW33">
        <v>18</v>
      </c>
      <c r="AY33">
        <v>28</v>
      </c>
      <c r="AZ33">
        <v>20</v>
      </c>
      <c r="BA33">
        <v>13</v>
      </c>
      <c r="BB33">
        <v>24</v>
      </c>
      <c r="BC33">
        <v>5</v>
      </c>
      <c r="BD33">
        <v>51</v>
      </c>
      <c r="BE33">
        <v>4</v>
      </c>
      <c r="BJ33">
        <v>30</v>
      </c>
      <c r="BK33">
        <v>49</v>
      </c>
      <c r="BL33">
        <v>7</v>
      </c>
      <c r="BM33">
        <v>4</v>
      </c>
      <c r="BO33">
        <v>22</v>
      </c>
      <c r="BP33">
        <v>3</v>
      </c>
      <c r="BQ33">
        <v>14</v>
      </c>
      <c r="BR33">
        <v>1</v>
      </c>
      <c r="BT33">
        <v>14</v>
      </c>
      <c r="BU33">
        <v>196</v>
      </c>
      <c r="BV33">
        <v>29</v>
      </c>
      <c r="BW33">
        <v>72</v>
      </c>
    </row>
    <row r="34" spans="1:76" ht="12.75">
      <c r="A34" s="1" t="s">
        <v>85</v>
      </c>
      <c r="B34" s="54"/>
      <c r="C34" s="38">
        <v>0.01</v>
      </c>
      <c r="D34" s="50"/>
      <c r="E34" s="38"/>
      <c r="F34" s="50">
        <v>0.15</v>
      </c>
      <c r="G34" s="86">
        <f t="shared" si="2"/>
        <v>0.39624999999999994</v>
      </c>
      <c r="H34" s="26">
        <v>0.09</v>
      </c>
      <c r="I34">
        <v>0.43</v>
      </c>
      <c r="J34" s="27">
        <v>0.26</v>
      </c>
      <c r="K34" s="27">
        <v>0.42</v>
      </c>
      <c r="L34" s="24">
        <v>0.44</v>
      </c>
      <c r="M34" s="24">
        <v>0.43</v>
      </c>
      <c r="N34" s="27">
        <v>0.53</v>
      </c>
      <c r="O34" s="27">
        <v>0.57</v>
      </c>
      <c r="P34" s="97">
        <f t="shared" si="3"/>
        <v>1.1619592420450484</v>
      </c>
      <c r="Q34" s="17">
        <f t="shared" si="4"/>
        <v>65</v>
      </c>
      <c r="R34" s="95">
        <f t="shared" si="1"/>
        <v>21</v>
      </c>
      <c r="S34" s="17"/>
      <c r="T34">
        <v>1</v>
      </c>
      <c r="U34">
        <v>3</v>
      </c>
      <c r="W34">
        <v>1</v>
      </c>
      <c r="X34">
        <v>5</v>
      </c>
      <c r="AA34">
        <v>1</v>
      </c>
      <c r="AB34" s="28"/>
      <c r="AC34" s="28"/>
      <c r="AD34" s="28"/>
      <c r="AE34">
        <v>26</v>
      </c>
      <c r="AG34">
        <v>4</v>
      </c>
      <c r="AL34">
        <v>7</v>
      </c>
      <c r="AM34">
        <v>1</v>
      </c>
      <c r="AO34">
        <v>2</v>
      </c>
      <c r="AQ34">
        <v>1</v>
      </c>
      <c r="AY34">
        <v>1</v>
      </c>
      <c r="AZ34">
        <v>1</v>
      </c>
      <c r="BK34">
        <v>1</v>
      </c>
      <c r="BO34">
        <v>1</v>
      </c>
      <c r="BQ34">
        <v>1</v>
      </c>
      <c r="BT34">
        <v>1</v>
      </c>
      <c r="BU34">
        <v>3</v>
      </c>
      <c r="BV34">
        <v>1</v>
      </c>
      <c r="BW34">
        <v>1</v>
      </c>
      <c r="BX34">
        <v>2</v>
      </c>
    </row>
    <row r="35" spans="1:70" ht="12.75">
      <c r="A35" s="1" t="s">
        <v>86</v>
      </c>
      <c r="B35" s="54">
        <v>0.09</v>
      </c>
      <c r="C35" s="38">
        <v>0.11</v>
      </c>
      <c r="D35" s="50">
        <v>0.17</v>
      </c>
      <c r="E35" s="38">
        <v>0.18</v>
      </c>
      <c r="F35" s="50">
        <v>0.12</v>
      </c>
      <c r="G35" s="86">
        <f t="shared" si="2"/>
        <v>0.15250000000000002</v>
      </c>
      <c r="H35" s="26">
        <v>0.13</v>
      </c>
      <c r="I35">
        <v>0.07</v>
      </c>
      <c r="J35" s="27">
        <v>0.16</v>
      </c>
      <c r="K35" s="27">
        <v>0.24</v>
      </c>
      <c r="L35" s="24">
        <v>0.15</v>
      </c>
      <c r="M35" s="24">
        <v>0.12</v>
      </c>
      <c r="N35" s="27">
        <v>0.22</v>
      </c>
      <c r="O35" s="27">
        <v>0.13</v>
      </c>
      <c r="P35" s="97">
        <f t="shared" si="3"/>
        <v>0.07150518412584912</v>
      </c>
      <c r="Q35" s="17">
        <f t="shared" si="4"/>
        <v>4</v>
      </c>
      <c r="R35" s="95">
        <f t="shared" si="1"/>
        <v>4</v>
      </c>
      <c r="S35" s="17"/>
      <c r="U35">
        <v>1</v>
      </c>
      <c r="AB35" s="28">
        <v>1</v>
      </c>
      <c r="AC35" s="28"/>
      <c r="AD35" s="28"/>
      <c r="AI35">
        <v>1</v>
      </c>
      <c r="BR35">
        <v>1</v>
      </c>
    </row>
    <row r="36" spans="1:69" ht="12.75">
      <c r="A36" s="1" t="s">
        <v>87</v>
      </c>
      <c r="B36" s="54">
        <v>0.17</v>
      </c>
      <c r="C36" s="38">
        <v>0.24</v>
      </c>
      <c r="D36" s="50">
        <v>0.21</v>
      </c>
      <c r="E36" s="38">
        <v>0.24</v>
      </c>
      <c r="F36" s="51">
        <v>0.2</v>
      </c>
      <c r="G36" s="86">
        <f t="shared" si="2"/>
        <v>0.2475</v>
      </c>
      <c r="H36" s="26">
        <v>0.28</v>
      </c>
      <c r="I36">
        <v>0.31</v>
      </c>
      <c r="J36" s="27">
        <v>0.32</v>
      </c>
      <c r="K36" s="27">
        <v>0.18</v>
      </c>
      <c r="L36" s="24">
        <v>0.18</v>
      </c>
      <c r="M36" s="24">
        <v>0.29</v>
      </c>
      <c r="N36" s="27">
        <v>0.25</v>
      </c>
      <c r="O36" s="27">
        <v>0.17</v>
      </c>
      <c r="P36" s="97">
        <f t="shared" si="3"/>
        <v>0.10725777618877369</v>
      </c>
      <c r="Q36" s="17">
        <f t="shared" si="4"/>
        <v>6</v>
      </c>
      <c r="R36" s="95">
        <f aca="true" t="shared" si="5" ref="R36:R68">COUNTA(T36:BX36)</f>
        <v>6</v>
      </c>
      <c r="S36" s="17">
        <v>1</v>
      </c>
      <c r="AB36" s="28"/>
      <c r="AC36" s="28"/>
      <c r="AD36" s="28"/>
      <c r="AJ36">
        <v>1</v>
      </c>
      <c r="AX36">
        <v>1</v>
      </c>
      <c r="AY36">
        <v>1</v>
      </c>
      <c r="BG36">
        <v>1</v>
      </c>
      <c r="BO36">
        <v>1</v>
      </c>
      <c r="BQ36">
        <v>1</v>
      </c>
    </row>
    <row r="37" spans="1:30" ht="12.75">
      <c r="A37" s="1" t="s">
        <v>88</v>
      </c>
      <c r="B37" s="54"/>
      <c r="C37" s="38">
        <v>0.01</v>
      </c>
      <c r="D37" s="50"/>
      <c r="E37" s="38">
        <v>0.01</v>
      </c>
      <c r="F37" s="50"/>
      <c r="G37" s="86">
        <f t="shared" si="2"/>
        <v>0.04</v>
      </c>
      <c r="H37" s="26">
        <v>0.02</v>
      </c>
      <c r="J37" s="27">
        <v>0.06</v>
      </c>
      <c r="K37" s="27">
        <v>0.08</v>
      </c>
      <c r="L37" s="24">
        <v>0.02</v>
      </c>
      <c r="M37" s="48"/>
      <c r="N37" s="27">
        <v>0.09</v>
      </c>
      <c r="O37" s="27">
        <v>0.05</v>
      </c>
      <c r="P37" s="97">
        <f t="shared" si="3"/>
        <v>0</v>
      </c>
      <c r="Q37" s="17">
        <f t="shared" si="4"/>
        <v>0</v>
      </c>
      <c r="R37" s="95">
        <f t="shared" si="5"/>
        <v>0</v>
      </c>
      <c r="S37" s="17"/>
      <c r="V37" s="28"/>
      <c r="W37" s="28"/>
      <c r="AB37" s="28"/>
      <c r="AC37" s="28"/>
      <c r="AD37" s="28"/>
    </row>
    <row r="38" spans="1:30" ht="12.75">
      <c r="A38" s="1" t="s">
        <v>89</v>
      </c>
      <c r="B38" s="54">
        <v>0.01</v>
      </c>
      <c r="C38" s="38"/>
      <c r="D38" s="50"/>
      <c r="E38" s="38">
        <v>0.01</v>
      </c>
      <c r="F38" s="50"/>
      <c r="G38" s="86">
        <f t="shared" si="2"/>
        <v>0.005534717164360281</v>
      </c>
      <c r="H38" s="40"/>
      <c r="J38" s="27">
        <v>0.02</v>
      </c>
      <c r="K38" s="28"/>
      <c r="L38" s="48"/>
      <c r="M38" s="48"/>
      <c r="N38" s="27">
        <v>0.02427773731488225</v>
      </c>
      <c r="O38" s="27"/>
      <c r="P38" s="97">
        <f t="shared" si="3"/>
        <v>0</v>
      </c>
      <c r="Q38" s="17">
        <f t="shared" si="4"/>
        <v>0</v>
      </c>
      <c r="R38" s="95">
        <f t="shared" si="5"/>
        <v>0</v>
      </c>
      <c r="S38" s="17"/>
      <c r="AB38" s="28"/>
      <c r="AC38" s="28"/>
      <c r="AD38" s="28"/>
    </row>
    <row r="39" spans="1:76" ht="12.75">
      <c r="A39" s="1" t="s">
        <v>90</v>
      </c>
      <c r="B39" s="54"/>
      <c r="C39" s="38"/>
      <c r="D39" s="50">
        <v>0.01</v>
      </c>
      <c r="E39" s="38">
        <v>0.01</v>
      </c>
      <c r="F39" s="50">
        <v>0.02</v>
      </c>
      <c r="G39" s="86">
        <f t="shared" si="2"/>
        <v>0.0225</v>
      </c>
      <c r="H39" s="26">
        <v>0.04</v>
      </c>
      <c r="I39" s="40"/>
      <c r="J39" s="28"/>
      <c r="K39" s="27">
        <v>0.1</v>
      </c>
      <c r="L39" s="24">
        <v>0.02</v>
      </c>
      <c r="M39" s="48"/>
      <c r="N39" s="27">
        <v>0.02</v>
      </c>
      <c r="O39" s="27"/>
      <c r="P39" s="97">
        <f t="shared" si="3"/>
        <v>0.01787629603146228</v>
      </c>
      <c r="Q39" s="17">
        <f t="shared" si="4"/>
        <v>1</v>
      </c>
      <c r="R39" s="95">
        <f t="shared" si="5"/>
        <v>1</v>
      </c>
      <c r="S39" s="17"/>
      <c r="AB39" s="28"/>
      <c r="AC39" s="28"/>
      <c r="AD39" s="28"/>
      <c r="BX39">
        <v>1</v>
      </c>
    </row>
    <row r="40" spans="1:30" ht="12.75">
      <c r="A40" s="1" t="s">
        <v>91</v>
      </c>
      <c r="B40" s="54">
        <v>0.04</v>
      </c>
      <c r="C40" s="38">
        <v>0.03</v>
      </c>
      <c r="D40" s="50">
        <v>0.01</v>
      </c>
      <c r="E40" s="38"/>
      <c r="F40" s="50"/>
      <c r="G40" s="86">
        <f t="shared" si="2"/>
        <v>0.00375</v>
      </c>
      <c r="H40" s="40"/>
      <c r="I40" s="40"/>
      <c r="J40" s="27">
        <v>0.02</v>
      </c>
      <c r="K40" s="28"/>
      <c r="L40" s="48"/>
      <c r="M40" s="48"/>
      <c r="N40" s="27">
        <v>0.01</v>
      </c>
      <c r="O40" s="27"/>
      <c r="P40" s="97">
        <f t="shared" si="3"/>
        <v>0</v>
      </c>
      <c r="Q40" s="17">
        <f t="shared" si="4"/>
        <v>0</v>
      </c>
      <c r="R40" s="95">
        <f t="shared" si="5"/>
        <v>0</v>
      </c>
      <c r="S40" s="17"/>
      <c r="AB40" s="28"/>
      <c r="AC40" s="28"/>
      <c r="AD40" s="28"/>
    </row>
    <row r="41" spans="1:30" ht="12.75">
      <c r="A41" s="1" t="s">
        <v>92</v>
      </c>
      <c r="B41" s="54">
        <v>0.03</v>
      </c>
      <c r="C41" s="38">
        <v>0.03</v>
      </c>
      <c r="D41" s="50">
        <v>0.01</v>
      </c>
      <c r="E41" s="38">
        <v>0.03</v>
      </c>
      <c r="F41" s="50"/>
      <c r="G41" s="86">
        <f t="shared" si="2"/>
        <v>0.01625</v>
      </c>
      <c r="H41" s="26">
        <v>0.04</v>
      </c>
      <c r="I41" s="40"/>
      <c r="J41" s="28"/>
      <c r="K41" s="27">
        <v>0.02</v>
      </c>
      <c r="L41" s="24">
        <v>0.02</v>
      </c>
      <c r="M41" s="48"/>
      <c r="N41" s="27">
        <v>0.03</v>
      </c>
      <c r="O41" s="27">
        <v>0.02</v>
      </c>
      <c r="P41" s="97">
        <f t="shared" si="3"/>
        <v>0</v>
      </c>
      <c r="Q41" s="17">
        <f t="shared" si="4"/>
        <v>0</v>
      </c>
      <c r="R41" s="95">
        <f t="shared" si="5"/>
        <v>0</v>
      </c>
      <c r="S41" s="17"/>
      <c r="AB41" s="28"/>
      <c r="AC41" s="28"/>
      <c r="AD41" s="28"/>
    </row>
    <row r="42" spans="1:61" ht="12.75">
      <c r="A42" s="1" t="s">
        <v>93</v>
      </c>
      <c r="B42" s="54">
        <v>0.19</v>
      </c>
      <c r="C42" s="38">
        <v>0.85</v>
      </c>
      <c r="D42" s="50">
        <v>0.54</v>
      </c>
      <c r="E42" s="38">
        <v>0.33</v>
      </c>
      <c r="F42" s="50">
        <v>0.23</v>
      </c>
      <c r="G42" s="86">
        <f t="shared" si="2"/>
        <v>0.29625</v>
      </c>
      <c r="H42" s="26">
        <v>0.11</v>
      </c>
      <c r="I42">
        <v>0.6</v>
      </c>
      <c r="J42" s="27">
        <v>0.2</v>
      </c>
      <c r="K42" s="27">
        <v>0.38</v>
      </c>
      <c r="L42" s="24">
        <v>0.15</v>
      </c>
      <c r="M42" s="24">
        <v>0.19</v>
      </c>
      <c r="N42" s="27">
        <v>0.14</v>
      </c>
      <c r="O42" s="27">
        <v>0.6</v>
      </c>
      <c r="P42" s="97">
        <f t="shared" si="3"/>
        <v>0.17876296031462283</v>
      </c>
      <c r="Q42" s="17">
        <f t="shared" si="4"/>
        <v>10</v>
      </c>
      <c r="R42" s="95">
        <f t="shared" si="5"/>
        <v>6</v>
      </c>
      <c r="S42" s="17">
        <v>2</v>
      </c>
      <c r="T42">
        <v>1</v>
      </c>
      <c r="W42">
        <v>3</v>
      </c>
      <c r="X42">
        <v>2</v>
      </c>
      <c r="Z42">
        <v>1</v>
      </c>
      <c r="AB42" s="28"/>
      <c r="AC42" s="28"/>
      <c r="AD42" s="28"/>
      <c r="AQ42">
        <v>1</v>
      </c>
      <c r="BI42">
        <v>2</v>
      </c>
    </row>
    <row r="43" spans="1:30" ht="12.75">
      <c r="A43" s="1" t="s">
        <v>247</v>
      </c>
      <c r="B43" s="54"/>
      <c r="C43" s="38">
        <v>0.03</v>
      </c>
      <c r="D43" s="50"/>
      <c r="E43" s="38"/>
      <c r="F43" s="50"/>
      <c r="G43" s="86">
        <f t="shared" si="2"/>
        <v>0</v>
      </c>
      <c r="H43" s="26"/>
      <c r="J43" s="27"/>
      <c r="K43" s="27"/>
      <c r="L43" s="24"/>
      <c r="M43" s="24"/>
      <c r="N43" s="27"/>
      <c r="O43" s="27"/>
      <c r="P43" s="97">
        <f t="shared" si="3"/>
        <v>0</v>
      </c>
      <c r="Q43" s="17">
        <f t="shared" si="4"/>
        <v>0</v>
      </c>
      <c r="R43" s="95">
        <f t="shared" si="5"/>
        <v>0</v>
      </c>
      <c r="S43" s="17"/>
      <c r="AB43" s="28"/>
      <c r="AC43" s="28"/>
      <c r="AD43" s="28"/>
    </row>
    <row r="44" spans="1:30" ht="12.75">
      <c r="A44" s="1" t="s">
        <v>94</v>
      </c>
      <c r="B44" s="54">
        <v>3.89</v>
      </c>
      <c r="C44" s="38">
        <v>7.47</v>
      </c>
      <c r="D44" s="50">
        <v>2.84</v>
      </c>
      <c r="E44" s="38">
        <v>1.94</v>
      </c>
      <c r="F44" s="50">
        <v>0.64</v>
      </c>
      <c r="G44" s="86">
        <f t="shared" si="2"/>
        <v>0.2275</v>
      </c>
      <c r="H44" s="25">
        <v>0.3</v>
      </c>
      <c r="I44">
        <v>0.27</v>
      </c>
      <c r="J44" s="27">
        <v>0.38</v>
      </c>
      <c r="K44" s="27"/>
      <c r="L44" s="24">
        <v>0.37</v>
      </c>
      <c r="M44" s="24">
        <v>0.1</v>
      </c>
      <c r="N44" s="27">
        <v>0.21</v>
      </c>
      <c r="O44" s="27">
        <v>0.19</v>
      </c>
      <c r="P44" s="97">
        <f t="shared" si="3"/>
        <v>0</v>
      </c>
      <c r="Q44" s="17">
        <f t="shared" si="4"/>
        <v>0</v>
      </c>
      <c r="R44" s="95">
        <f t="shared" si="5"/>
        <v>0</v>
      </c>
      <c r="S44" s="17"/>
      <c r="AB44" s="28"/>
      <c r="AC44" s="28"/>
      <c r="AD44" s="28"/>
    </row>
    <row r="45" spans="1:57" ht="12.75">
      <c r="A45" s="1" t="s">
        <v>95</v>
      </c>
      <c r="B45" s="54">
        <v>0.72</v>
      </c>
      <c r="C45" s="38">
        <v>2.07</v>
      </c>
      <c r="D45" s="50">
        <v>0.49</v>
      </c>
      <c r="E45" s="38">
        <v>0.13</v>
      </c>
      <c r="F45" s="50">
        <v>0.04</v>
      </c>
      <c r="G45" s="86">
        <f t="shared" si="2"/>
        <v>0.04125</v>
      </c>
      <c r="H45" s="17"/>
      <c r="I45" s="57"/>
      <c r="J45" s="27">
        <v>0.12</v>
      </c>
      <c r="K45" s="28"/>
      <c r="L45" s="48"/>
      <c r="M45" s="24">
        <v>0.14</v>
      </c>
      <c r="N45" s="27">
        <v>0.07</v>
      </c>
      <c r="O45" s="27"/>
      <c r="P45" s="97">
        <f t="shared" si="3"/>
        <v>0.07150518412584912</v>
      </c>
      <c r="Q45" s="17">
        <f t="shared" si="4"/>
        <v>4</v>
      </c>
      <c r="R45" s="95">
        <f t="shared" si="5"/>
        <v>1</v>
      </c>
      <c r="S45" s="17"/>
      <c r="X45" s="28"/>
      <c r="AB45" s="28"/>
      <c r="AC45" s="28"/>
      <c r="AD45" s="28"/>
      <c r="BE45">
        <v>4</v>
      </c>
    </row>
    <row r="46" spans="1:30" ht="12.75">
      <c r="A46" s="1" t="s">
        <v>96</v>
      </c>
      <c r="B46" s="54">
        <v>0.03</v>
      </c>
      <c r="C46" s="38">
        <v>0.33</v>
      </c>
      <c r="D46" s="50">
        <v>0.05</v>
      </c>
      <c r="E46" s="38">
        <v>0.01</v>
      </c>
      <c r="F46" s="50">
        <v>0.02</v>
      </c>
      <c r="G46" s="86">
        <f t="shared" si="2"/>
        <v>0.0075</v>
      </c>
      <c r="H46" s="26">
        <v>0.02</v>
      </c>
      <c r="I46" s="58"/>
      <c r="J46" s="28"/>
      <c r="K46" s="27">
        <v>0.02</v>
      </c>
      <c r="L46" s="48"/>
      <c r="M46" s="24">
        <v>0.02</v>
      </c>
      <c r="N46" s="28"/>
      <c r="O46" s="27"/>
      <c r="P46" s="97">
        <f t="shared" si="3"/>
        <v>0</v>
      </c>
      <c r="Q46" s="17">
        <f t="shared" si="4"/>
        <v>0</v>
      </c>
      <c r="R46" s="95">
        <f t="shared" si="5"/>
        <v>0</v>
      </c>
      <c r="S46" s="17"/>
      <c r="AB46" s="28"/>
      <c r="AC46" s="28"/>
      <c r="AD46" s="28"/>
    </row>
    <row r="47" spans="1:75" ht="12.75">
      <c r="A47" s="1" t="s">
        <v>97</v>
      </c>
      <c r="B47" s="54">
        <v>0.28</v>
      </c>
      <c r="C47" s="38">
        <v>1.69</v>
      </c>
      <c r="D47" s="50">
        <v>2.49</v>
      </c>
      <c r="E47" s="38">
        <v>2.98</v>
      </c>
      <c r="F47" s="50">
        <v>0.75</v>
      </c>
      <c r="G47" s="86">
        <f t="shared" si="2"/>
        <v>1.3975</v>
      </c>
      <c r="H47" s="26">
        <v>0.81</v>
      </c>
      <c r="I47" s="27">
        <v>0.72</v>
      </c>
      <c r="J47" s="27">
        <v>0.91</v>
      </c>
      <c r="K47" s="27">
        <v>1.03</v>
      </c>
      <c r="L47" s="24">
        <v>2.03</v>
      </c>
      <c r="M47" s="24">
        <v>2.61</v>
      </c>
      <c r="N47" s="27">
        <v>1.86</v>
      </c>
      <c r="O47" s="27">
        <v>1.21</v>
      </c>
      <c r="P47" s="97">
        <f t="shared" si="3"/>
        <v>2.1630318198069363</v>
      </c>
      <c r="Q47" s="17">
        <f t="shared" si="4"/>
        <v>121</v>
      </c>
      <c r="R47" s="95">
        <f t="shared" si="5"/>
        <v>14</v>
      </c>
      <c r="S47" s="17"/>
      <c r="U47">
        <v>2</v>
      </c>
      <c r="Z47">
        <v>1</v>
      </c>
      <c r="AB47" s="28"/>
      <c r="AC47" s="28">
        <v>9</v>
      </c>
      <c r="AD47" s="28"/>
      <c r="AF47">
        <v>4</v>
      </c>
      <c r="AV47">
        <v>1</v>
      </c>
      <c r="AW47">
        <v>5</v>
      </c>
      <c r="AX47">
        <v>8</v>
      </c>
      <c r="BE47">
        <v>71</v>
      </c>
      <c r="BG47">
        <v>10</v>
      </c>
      <c r="BH47">
        <v>1</v>
      </c>
      <c r="BI47">
        <v>1</v>
      </c>
      <c r="BN47">
        <v>1</v>
      </c>
      <c r="BO47">
        <v>1</v>
      </c>
      <c r="BW47">
        <v>6</v>
      </c>
    </row>
    <row r="48" spans="1:73" ht="12.75">
      <c r="A48" s="1" t="s">
        <v>98</v>
      </c>
      <c r="B48" s="54"/>
      <c r="C48" s="38"/>
      <c r="D48" s="51">
        <v>3.2</v>
      </c>
      <c r="E48" s="38">
        <v>0.33</v>
      </c>
      <c r="F48" s="50">
        <v>0.48</v>
      </c>
      <c r="G48" s="86">
        <f t="shared" si="2"/>
        <v>0.47750000000000004</v>
      </c>
      <c r="H48" s="26">
        <v>1.11</v>
      </c>
      <c r="I48" s="27">
        <v>0.85</v>
      </c>
      <c r="J48" s="27">
        <v>0.93</v>
      </c>
      <c r="K48" s="27">
        <v>0.22</v>
      </c>
      <c r="L48" s="24">
        <v>0.02</v>
      </c>
      <c r="M48" s="24">
        <v>0.14</v>
      </c>
      <c r="N48" s="27">
        <v>0.17</v>
      </c>
      <c r="O48" s="27">
        <v>0.38</v>
      </c>
      <c r="P48" s="97">
        <f t="shared" si="3"/>
        <v>0.32177332856632107</v>
      </c>
      <c r="Q48" s="17">
        <f t="shared" si="4"/>
        <v>18</v>
      </c>
      <c r="R48" s="95">
        <f t="shared" si="5"/>
        <v>2</v>
      </c>
      <c r="S48" s="17"/>
      <c r="AB48" s="28"/>
      <c r="AC48" s="28"/>
      <c r="AD48" s="28"/>
      <c r="AO48">
        <v>2</v>
      </c>
      <c r="BU48">
        <v>16</v>
      </c>
    </row>
    <row r="49" spans="1:67" ht="12.75">
      <c r="A49" s="1" t="s">
        <v>99</v>
      </c>
      <c r="B49" s="54"/>
      <c r="C49" s="38"/>
      <c r="D49" s="50"/>
      <c r="E49" s="38"/>
      <c r="F49" s="50"/>
      <c r="G49" s="86">
        <f t="shared" si="2"/>
        <v>0.0025</v>
      </c>
      <c r="H49" s="26"/>
      <c r="I49" s="27"/>
      <c r="J49" s="27"/>
      <c r="K49" s="27"/>
      <c r="L49" s="24"/>
      <c r="M49" s="24"/>
      <c r="N49" s="27"/>
      <c r="O49" s="27">
        <v>0.02</v>
      </c>
      <c r="P49" s="97">
        <f t="shared" si="3"/>
        <v>0.03575259206292456</v>
      </c>
      <c r="Q49" s="17">
        <f t="shared" si="4"/>
        <v>2</v>
      </c>
      <c r="R49" s="95">
        <f t="shared" si="5"/>
        <v>2</v>
      </c>
      <c r="S49" s="17"/>
      <c r="U49">
        <v>1</v>
      </c>
      <c r="AB49" s="28"/>
      <c r="AC49" s="28"/>
      <c r="AD49" s="28"/>
      <c r="BO49">
        <v>1</v>
      </c>
    </row>
    <row r="50" spans="1:30" ht="12.75">
      <c r="A50" s="1" t="s">
        <v>100</v>
      </c>
      <c r="B50" s="54"/>
      <c r="C50" s="38"/>
      <c r="D50" s="50"/>
      <c r="E50" s="38"/>
      <c r="F50" s="50"/>
      <c r="G50" s="86">
        <f t="shared" si="2"/>
        <v>0.00625</v>
      </c>
      <c r="H50" s="40"/>
      <c r="I50" s="27">
        <v>0.05</v>
      </c>
      <c r="J50" s="28"/>
      <c r="K50" s="28"/>
      <c r="L50" s="48"/>
      <c r="M50" s="48"/>
      <c r="N50" s="28"/>
      <c r="O50" s="27"/>
      <c r="P50" s="97">
        <f t="shared" si="3"/>
        <v>0</v>
      </c>
      <c r="Q50" s="17">
        <f t="shared" si="4"/>
        <v>0</v>
      </c>
      <c r="R50" s="95">
        <f t="shared" si="5"/>
        <v>0</v>
      </c>
      <c r="S50" s="17"/>
      <c r="AB50" s="28"/>
      <c r="AC50" s="28"/>
      <c r="AD50" s="28"/>
    </row>
    <row r="51" spans="1:30" ht="12.75">
      <c r="A51" s="1" t="s">
        <v>101</v>
      </c>
      <c r="B51" s="54"/>
      <c r="C51" s="38"/>
      <c r="D51" s="50"/>
      <c r="E51" s="38"/>
      <c r="F51" s="50"/>
      <c r="G51" s="86">
        <f t="shared" si="2"/>
        <v>0</v>
      </c>
      <c r="H51" s="26"/>
      <c r="I51" s="27"/>
      <c r="J51" s="27"/>
      <c r="K51" s="27"/>
      <c r="L51" s="24"/>
      <c r="M51" s="24"/>
      <c r="N51" s="27"/>
      <c r="O51" s="27"/>
      <c r="P51" s="97">
        <f t="shared" si="3"/>
        <v>0</v>
      </c>
      <c r="Q51" s="17">
        <f t="shared" si="4"/>
        <v>0</v>
      </c>
      <c r="R51" s="95">
        <f t="shared" si="5"/>
        <v>0</v>
      </c>
      <c r="S51" s="17"/>
      <c r="AB51" s="28"/>
      <c r="AC51" s="28"/>
      <c r="AD51" s="28"/>
    </row>
    <row r="52" spans="1:30" ht="12.75">
      <c r="A52" s="1" t="s">
        <v>102</v>
      </c>
      <c r="B52" s="54"/>
      <c r="C52" s="38"/>
      <c r="D52" s="50"/>
      <c r="E52" s="38"/>
      <c r="F52" s="50"/>
      <c r="G52" s="86">
        <f t="shared" si="2"/>
        <v>0</v>
      </c>
      <c r="H52" s="26"/>
      <c r="I52" s="27"/>
      <c r="J52" s="27"/>
      <c r="K52" s="27"/>
      <c r="L52" s="24"/>
      <c r="M52" s="24"/>
      <c r="N52" s="27"/>
      <c r="O52" s="27"/>
      <c r="P52" s="97">
        <f t="shared" si="3"/>
        <v>0</v>
      </c>
      <c r="Q52" s="17">
        <f t="shared" si="4"/>
        <v>0</v>
      </c>
      <c r="R52" s="95">
        <f t="shared" si="5"/>
        <v>0</v>
      </c>
      <c r="S52" s="17"/>
      <c r="AB52" s="28"/>
      <c r="AC52" s="28"/>
      <c r="AD52" s="28"/>
    </row>
    <row r="53" spans="1:30" ht="12.75">
      <c r="A53" s="1" t="s">
        <v>103</v>
      </c>
      <c r="B53" s="54"/>
      <c r="C53" s="38"/>
      <c r="D53" s="50"/>
      <c r="E53" s="38"/>
      <c r="F53" s="50"/>
      <c r="G53" s="86">
        <f t="shared" si="2"/>
        <v>0.035</v>
      </c>
      <c r="H53" s="26"/>
      <c r="I53" s="28"/>
      <c r="J53" s="27">
        <v>0.28</v>
      </c>
      <c r="K53" s="28"/>
      <c r="L53" s="48"/>
      <c r="M53" s="48"/>
      <c r="N53" s="28"/>
      <c r="O53" s="27"/>
      <c r="P53" s="97">
        <f t="shared" si="3"/>
        <v>0</v>
      </c>
      <c r="Q53" s="17">
        <f t="shared" si="4"/>
        <v>0</v>
      </c>
      <c r="R53" s="95">
        <f t="shared" si="5"/>
        <v>0</v>
      </c>
      <c r="S53" s="17"/>
      <c r="AB53" s="28"/>
      <c r="AC53" s="28"/>
      <c r="AD53" s="28"/>
    </row>
    <row r="54" spans="1:73" ht="12.75">
      <c r="A54" s="1" t="s">
        <v>104</v>
      </c>
      <c r="B54" s="54"/>
      <c r="C54" s="38"/>
      <c r="D54" s="50"/>
      <c r="E54" s="38"/>
      <c r="F54" s="50"/>
      <c r="G54" s="86">
        <f t="shared" si="2"/>
        <v>0.0025</v>
      </c>
      <c r="H54" s="26"/>
      <c r="I54" s="28"/>
      <c r="J54" s="27">
        <v>0.02</v>
      </c>
      <c r="K54" s="28"/>
      <c r="L54" s="48"/>
      <c r="M54" s="48"/>
      <c r="N54" s="28"/>
      <c r="O54" s="27"/>
      <c r="P54" s="97">
        <f t="shared" si="3"/>
        <v>0.01787629603146228</v>
      </c>
      <c r="Q54" s="17">
        <f t="shared" si="4"/>
        <v>1</v>
      </c>
      <c r="R54" s="95">
        <f t="shared" si="5"/>
        <v>1</v>
      </c>
      <c r="S54" s="17"/>
      <c r="AB54" s="28"/>
      <c r="AC54" s="28"/>
      <c r="AD54" s="28"/>
      <c r="BU54">
        <v>1</v>
      </c>
    </row>
    <row r="55" spans="1:30" ht="12.75">
      <c r="A55" s="1" t="s">
        <v>368</v>
      </c>
      <c r="B55" s="54"/>
      <c r="C55" s="38"/>
      <c r="D55" s="50"/>
      <c r="E55" s="38"/>
      <c r="F55" s="50"/>
      <c r="G55" s="86">
        <f t="shared" si="2"/>
        <v>0</v>
      </c>
      <c r="H55" s="26"/>
      <c r="I55" s="28"/>
      <c r="J55" s="27"/>
      <c r="K55" s="28"/>
      <c r="L55" s="48"/>
      <c r="M55" s="48"/>
      <c r="N55" s="28"/>
      <c r="O55" s="27"/>
      <c r="P55" s="97">
        <f>Q55*10/$P$4</f>
        <v>0</v>
      </c>
      <c r="Q55" s="17">
        <f>SUM(T55:BX55)</f>
        <v>0</v>
      </c>
      <c r="R55" s="95">
        <f>COUNTA(T55:BX55)</f>
        <v>0</v>
      </c>
      <c r="S55" s="17"/>
      <c r="AB55" s="28"/>
      <c r="AC55" s="28"/>
      <c r="AD55" s="28"/>
    </row>
    <row r="56" spans="1:30" ht="12.75">
      <c r="A56" s="1" t="s">
        <v>105</v>
      </c>
      <c r="B56" s="55">
        <v>0.1</v>
      </c>
      <c r="C56" s="45">
        <v>0.02</v>
      </c>
      <c r="D56" s="50">
        <v>0.15</v>
      </c>
      <c r="E56" s="38">
        <v>0.12</v>
      </c>
      <c r="F56" s="50">
        <v>0.19</v>
      </c>
      <c r="G56" s="86">
        <f t="shared" si="2"/>
        <v>0.0275</v>
      </c>
      <c r="H56" s="26">
        <v>0.04</v>
      </c>
      <c r="I56" s="27">
        <v>0.02</v>
      </c>
      <c r="J56" s="27">
        <v>0.02</v>
      </c>
      <c r="K56" s="28"/>
      <c r="L56" s="24">
        <v>0.05</v>
      </c>
      <c r="M56" s="24">
        <v>0.07</v>
      </c>
      <c r="N56" s="28"/>
      <c r="O56" s="27">
        <v>0.02</v>
      </c>
      <c r="P56" s="97">
        <f t="shared" si="3"/>
        <v>0</v>
      </c>
      <c r="Q56" s="17">
        <f t="shared" si="4"/>
        <v>0</v>
      </c>
      <c r="R56" s="95">
        <f t="shared" si="5"/>
        <v>0</v>
      </c>
      <c r="S56" s="17"/>
      <c r="AB56" s="28"/>
      <c r="AC56" s="28"/>
      <c r="AD56" s="28"/>
    </row>
    <row r="57" spans="1:75" ht="12.75">
      <c r="A57" s="1" t="s">
        <v>106</v>
      </c>
      <c r="B57" s="54">
        <v>2.42</v>
      </c>
      <c r="C57" s="38">
        <v>0.48</v>
      </c>
      <c r="D57" s="50">
        <v>0.32</v>
      </c>
      <c r="E57" s="38">
        <v>2.13</v>
      </c>
      <c r="F57" s="50">
        <v>1.95</v>
      </c>
      <c r="G57" s="86">
        <f t="shared" si="2"/>
        <v>0.65125</v>
      </c>
      <c r="H57" s="26">
        <v>1.39</v>
      </c>
      <c r="I57" s="27">
        <v>0.07</v>
      </c>
      <c r="J57" s="27">
        <v>0.65</v>
      </c>
      <c r="K57" s="27">
        <v>0.24</v>
      </c>
      <c r="L57" s="24">
        <v>1.28</v>
      </c>
      <c r="M57" s="24">
        <v>0.82</v>
      </c>
      <c r="N57" s="27">
        <v>0.18</v>
      </c>
      <c r="O57" s="27">
        <v>0.58</v>
      </c>
      <c r="P57" s="97">
        <f t="shared" si="3"/>
        <v>0.8044333214158027</v>
      </c>
      <c r="Q57" s="17">
        <f t="shared" si="4"/>
        <v>45</v>
      </c>
      <c r="R57" s="95">
        <f t="shared" si="5"/>
        <v>14</v>
      </c>
      <c r="S57" s="17"/>
      <c r="T57">
        <v>1</v>
      </c>
      <c r="AB57" s="28">
        <v>3</v>
      </c>
      <c r="AC57" s="28"/>
      <c r="AD57" s="28"/>
      <c r="AE57">
        <v>1</v>
      </c>
      <c r="AI57">
        <v>6</v>
      </c>
      <c r="AN57">
        <v>2</v>
      </c>
      <c r="AO57">
        <v>3</v>
      </c>
      <c r="BB57">
        <v>1</v>
      </c>
      <c r="BK57">
        <v>9</v>
      </c>
      <c r="BM57">
        <v>6</v>
      </c>
      <c r="BO57">
        <v>5</v>
      </c>
      <c r="BQ57">
        <v>2</v>
      </c>
      <c r="BR57">
        <v>1</v>
      </c>
      <c r="BU57">
        <v>3</v>
      </c>
      <c r="BW57">
        <v>2</v>
      </c>
    </row>
    <row r="58" spans="1:30" ht="12.75">
      <c r="A58" s="1" t="s">
        <v>107</v>
      </c>
      <c r="B58" s="54"/>
      <c r="C58" s="38"/>
      <c r="D58" s="50"/>
      <c r="E58" s="38"/>
      <c r="F58" s="50"/>
      <c r="G58" s="86">
        <f t="shared" si="2"/>
        <v>0.0025</v>
      </c>
      <c r="H58" s="40"/>
      <c r="I58" s="28"/>
      <c r="J58" s="28"/>
      <c r="K58" s="28"/>
      <c r="L58" s="48"/>
      <c r="M58" s="24">
        <v>0.02</v>
      </c>
      <c r="N58" s="28"/>
      <c r="O58" s="27"/>
      <c r="P58" s="97">
        <f t="shared" si="3"/>
        <v>0</v>
      </c>
      <c r="Q58" s="17">
        <f t="shared" si="4"/>
        <v>0</v>
      </c>
      <c r="R58" s="95">
        <f t="shared" si="5"/>
        <v>0</v>
      </c>
      <c r="S58" s="17"/>
      <c r="AB58" s="28"/>
      <c r="AC58" s="28"/>
      <c r="AD58" s="28"/>
    </row>
    <row r="59" spans="1:75" ht="12.75">
      <c r="A59" s="1" t="s">
        <v>108</v>
      </c>
      <c r="B59" s="54">
        <v>18.31</v>
      </c>
      <c r="C59" s="38">
        <v>8.32</v>
      </c>
      <c r="D59" s="50">
        <v>2.59</v>
      </c>
      <c r="E59" s="38">
        <v>10.81</v>
      </c>
      <c r="F59" s="50">
        <v>33.27</v>
      </c>
      <c r="G59" s="86">
        <f t="shared" si="2"/>
        <v>30.901250000000005</v>
      </c>
      <c r="H59" s="26">
        <v>46.03</v>
      </c>
      <c r="I59" s="27">
        <v>25.97</v>
      </c>
      <c r="J59" s="27">
        <v>10.14</v>
      </c>
      <c r="K59" s="27">
        <v>4.74</v>
      </c>
      <c r="L59" s="24">
        <v>43.93</v>
      </c>
      <c r="M59" s="24">
        <v>43.46</v>
      </c>
      <c r="N59" s="27">
        <v>28.58</v>
      </c>
      <c r="O59" s="27">
        <v>44.36</v>
      </c>
      <c r="P59" s="97">
        <f t="shared" si="3"/>
        <v>23.239184840900965</v>
      </c>
      <c r="Q59" s="17">
        <f t="shared" si="4"/>
        <v>1300</v>
      </c>
      <c r="R59" s="95">
        <f t="shared" si="5"/>
        <v>35</v>
      </c>
      <c r="S59" s="17"/>
      <c r="T59">
        <v>5</v>
      </c>
      <c r="U59" s="81">
        <v>32</v>
      </c>
      <c r="W59">
        <v>15</v>
      </c>
      <c r="X59">
        <v>1</v>
      </c>
      <c r="AA59">
        <v>6</v>
      </c>
      <c r="AB59" s="28">
        <v>20</v>
      </c>
      <c r="AC59" s="28"/>
      <c r="AD59" s="28"/>
      <c r="AE59">
        <v>16</v>
      </c>
      <c r="AI59">
        <v>31</v>
      </c>
      <c r="AJ59">
        <v>8</v>
      </c>
      <c r="AL59">
        <v>5</v>
      </c>
      <c r="AM59">
        <v>2</v>
      </c>
      <c r="AO59">
        <v>22</v>
      </c>
      <c r="AP59">
        <v>9</v>
      </c>
      <c r="AW59">
        <v>25</v>
      </c>
      <c r="AY59">
        <v>3</v>
      </c>
      <c r="AZ59">
        <v>9</v>
      </c>
      <c r="BA59">
        <v>4</v>
      </c>
      <c r="BB59">
        <v>6</v>
      </c>
      <c r="BC59">
        <v>2</v>
      </c>
      <c r="BD59">
        <v>9</v>
      </c>
      <c r="BE59">
        <v>129</v>
      </c>
      <c r="BF59">
        <v>5</v>
      </c>
      <c r="BG59">
        <v>17</v>
      </c>
      <c r="BH59">
        <v>14</v>
      </c>
      <c r="BK59">
        <v>2</v>
      </c>
      <c r="BL59">
        <v>8</v>
      </c>
      <c r="BM59">
        <v>47</v>
      </c>
      <c r="BO59">
        <v>4</v>
      </c>
      <c r="BP59">
        <v>10</v>
      </c>
      <c r="BQ59">
        <v>20</v>
      </c>
      <c r="BR59">
        <v>125</v>
      </c>
      <c r="BT59">
        <v>499</v>
      </c>
      <c r="BU59">
        <v>169</v>
      </c>
      <c r="BV59">
        <v>5</v>
      </c>
      <c r="BW59">
        <v>16</v>
      </c>
    </row>
    <row r="60" spans="1:74" ht="12.75">
      <c r="A60" s="1" t="s">
        <v>109</v>
      </c>
      <c r="B60" s="54">
        <v>0.48</v>
      </c>
      <c r="C60" s="38">
        <v>0.15</v>
      </c>
      <c r="D60" s="50">
        <v>0.12</v>
      </c>
      <c r="E60" s="45">
        <v>0.4</v>
      </c>
      <c r="F60" s="51">
        <v>2.6</v>
      </c>
      <c r="G60" s="86">
        <f t="shared" si="2"/>
        <v>3.1125</v>
      </c>
      <c r="H60" s="26">
        <v>4.04</v>
      </c>
      <c r="I60" s="27">
        <v>3.67</v>
      </c>
      <c r="J60" s="27">
        <v>2.6</v>
      </c>
      <c r="K60" s="27">
        <v>2.36</v>
      </c>
      <c r="L60" s="24">
        <v>2.78</v>
      </c>
      <c r="M60" s="24">
        <v>3.24</v>
      </c>
      <c r="N60" s="27">
        <v>2.64</v>
      </c>
      <c r="O60" s="27">
        <v>3.57</v>
      </c>
      <c r="P60" s="97">
        <f t="shared" si="3"/>
        <v>3.360743653914909</v>
      </c>
      <c r="Q60" s="17">
        <f t="shared" si="4"/>
        <v>188</v>
      </c>
      <c r="R60" s="95">
        <f t="shared" si="5"/>
        <v>24</v>
      </c>
      <c r="S60" s="17"/>
      <c r="W60">
        <v>7</v>
      </c>
      <c r="X60">
        <v>7</v>
      </c>
      <c r="AA60">
        <v>1</v>
      </c>
      <c r="AB60" s="28"/>
      <c r="AC60" s="28"/>
      <c r="AD60" s="28"/>
      <c r="AE60">
        <v>2</v>
      </c>
      <c r="AL60">
        <v>19</v>
      </c>
      <c r="AM60">
        <v>1</v>
      </c>
      <c r="AO60">
        <v>15</v>
      </c>
      <c r="AP60">
        <v>1</v>
      </c>
      <c r="AW60">
        <v>2</v>
      </c>
      <c r="AY60">
        <v>3</v>
      </c>
      <c r="AZ60">
        <v>3</v>
      </c>
      <c r="BA60">
        <v>4</v>
      </c>
      <c r="BC60">
        <v>1</v>
      </c>
      <c r="BD60">
        <v>4</v>
      </c>
      <c r="BK60">
        <v>4</v>
      </c>
      <c r="BL60">
        <v>2</v>
      </c>
      <c r="BM60">
        <v>18</v>
      </c>
      <c r="BO60">
        <v>9</v>
      </c>
      <c r="BP60">
        <v>28</v>
      </c>
      <c r="BQ60">
        <v>8</v>
      </c>
      <c r="BR60">
        <v>2</v>
      </c>
      <c r="BT60">
        <v>20</v>
      </c>
      <c r="BU60">
        <v>26</v>
      </c>
      <c r="BV60">
        <v>1</v>
      </c>
    </row>
    <row r="61" spans="1:30" ht="12.75">
      <c r="A61" s="1" t="s">
        <v>110</v>
      </c>
      <c r="B61" s="54"/>
      <c r="C61" s="38"/>
      <c r="D61" s="50"/>
      <c r="E61" s="38"/>
      <c r="F61" s="50"/>
      <c r="G61" s="86">
        <f t="shared" si="2"/>
        <v>0.00125</v>
      </c>
      <c r="H61" s="40"/>
      <c r="I61" s="28"/>
      <c r="J61" s="28"/>
      <c r="K61" s="28"/>
      <c r="L61" s="48"/>
      <c r="M61" s="48"/>
      <c r="N61" s="27">
        <v>0.01</v>
      </c>
      <c r="O61" s="27"/>
      <c r="P61" s="97">
        <f t="shared" si="3"/>
        <v>0</v>
      </c>
      <c r="Q61" s="17">
        <f t="shared" si="4"/>
        <v>0</v>
      </c>
      <c r="R61" s="95">
        <f t="shared" si="5"/>
        <v>0</v>
      </c>
      <c r="S61" s="17"/>
      <c r="AB61" s="28"/>
      <c r="AC61" s="28"/>
      <c r="AD61" s="28"/>
    </row>
    <row r="62" spans="1:30" ht="12.75">
      <c r="A62" s="1" t="s">
        <v>268</v>
      </c>
      <c r="B62" s="54"/>
      <c r="C62" s="38"/>
      <c r="D62" s="50"/>
      <c r="E62" s="38"/>
      <c r="F62" s="50"/>
      <c r="G62" s="86">
        <f t="shared" si="2"/>
        <v>0</v>
      </c>
      <c r="H62" s="40"/>
      <c r="I62" s="28"/>
      <c r="J62" s="28"/>
      <c r="K62" s="28"/>
      <c r="L62" s="48"/>
      <c r="M62" s="48"/>
      <c r="N62" s="27"/>
      <c r="O62" s="27"/>
      <c r="P62" s="97">
        <f t="shared" si="3"/>
        <v>0</v>
      </c>
      <c r="Q62" s="17">
        <f t="shared" si="4"/>
        <v>0</v>
      </c>
      <c r="R62" s="95">
        <f t="shared" si="5"/>
        <v>0</v>
      </c>
      <c r="S62" s="17"/>
      <c r="AB62" s="28"/>
      <c r="AC62" s="28"/>
      <c r="AD62" s="28"/>
    </row>
    <row r="63" spans="1:30" ht="12.75">
      <c r="A63" s="1" t="s">
        <v>111</v>
      </c>
      <c r="B63" s="54"/>
      <c r="C63" s="38"/>
      <c r="D63" s="50">
        <v>0.14</v>
      </c>
      <c r="E63" s="38">
        <v>0.15</v>
      </c>
      <c r="F63" s="50">
        <v>0.02</v>
      </c>
      <c r="G63" s="86">
        <f t="shared" si="2"/>
        <v>0.030000000000000002</v>
      </c>
      <c r="H63" s="57"/>
      <c r="I63" s="28"/>
      <c r="J63" s="27">
        <v>0.08</v>
      </c>
      <c r="K63" s="28"/>
      <c r="L63" s="24">
        <v>0.07</v>
      </c>
      <c r="M63" s="24">
        <v>0.09</v>
      </c>
      <c r="N63" s="28"/>
      <c r="O63" s="27"/>
      <c r="P63" s="97">
        <f t="shared" si="3"/>
        <v>0</v>
      </c>
      <c r="Q63" s="17">
        <f t="shared" si="4"/>
        <v>0</v>
      </c>
      <c r="R63" s="95">
        <f t="shared" si="5"/>
        <v>0</v>
      </c>
      <c r="S63" s="17"/>
      <c r="AB63" s="28"/>
      <c r="AC63" s="28"/>
      <c r="AD63" s="28"/>
    </row>
    <row r="64" spans="1:73" ht="12.75">
      <c r="A64" s="1" t="s">
        <v>112</v>
      </c>
      <c r="B64" s="54">
        <v>15.51</v>
      </c>
      <c r="C64" s="38">
        <v>17.35</v>
      </c>
      <c r="D64" s="51">
        <v>14.22</v>
      </c>
      <c r="E64" s="38">
        <v>17.72</v>
      </c>
      <c r="F64" s="50">
        <v>15.77</v>
      </c>
      <c r="G64" s="86">
        <f t="shared" si="2"/>
        <v>13.42375</v>
      </c>
      <c r="H64" s="25">
        <v>15.58</v>
      </c>
      <c r="I64" s="27">
        <v>15.36</v>
      </c>
      <c r="J64" s="27">
        <v>13.37</v>
      </c>
      <c r="K64" s="27">
        <v>13.55</v>
      </c>
      <c r="L64" s="24">
        <v>12.52</v>
      </c>
      <c r="M64" s="24">
        <v>13.28</v>
      </c>
      <c r="N64" s="27">
        <v>8.47</v>
      </c>
      <c r="O64" s="27">
        <v>15.26</v>
      </c>
      <c r="P64" s="97">
        <f t="shared" si="3"/>
        <v>13.38934572756525</v>
      </c>
      <c r="Q64" s="17">
        <f t="shared" si="4"/>
        <v>749</v>
      </c>
      <c r="R64" s="95">
        <f t="shared" si="5"/>
        <v>22</v>
      </c>
      <c r="S64" s="17"/>
      <c r="U64">
        <v>8</v>
      </c>
      <c r="AB64" s="28">
        <v>4</v>
      </c>
      <c r="AC64" s="28">
        <v>46</v>
      </c>
      <c r="AD64" s="28"/>
      <c r="AF64">
        <v>6</v>
      </c>
      <c r="AI64">
        <v>3</v>
      </c>
      <c r="AJ64">
        <v>5</v>
      </c>
      <c r="AK64">
        <v>1</v>
      </c>
      <c r="AL64">
        <v>3</v>
      </c>
      <c r="AO64">
        <v>55</v>
      </c>
      <c r="AS64">
        <v>5</v>
      </c>
      <c r="AU64">
        <v>50</v>
      </c>
      <c r="AW64">
        <v>87</v>
      </c>
      <c r="BE64">
        <v>2</v>
      </c>
      <c r="BF64">
        <v>236</v>
      </c>
      <c r="BG64">
        <v>35</v>
      </c>
      <c r="BH64">
        <v>1</v>
      </c>
      <c r="BI64">
        <v>17</v>
      </c>
      <c r="BM64">
        <v>157</v>
      </c>
      <c r="BO64">
        <v>9</v>
      </c>
      <c r="BS64">
        <v>2</v>
      </c>
      <c r="BT64">
        <v>3</v>
      </c>
      <c r="BU64">
        <v>14</v>
      </c>
    </row>
    <row r="65" spans="1:30" ht="12.75">
      <c r="A65" s="1" t="s">
        <v>113</v>
      </c>
      <c r="B65" s="54"/>
      <c r="C65" s="38"/>
      <c r="D65" s="50">
        <v>0.02</v>
      </c>
      <c r="E65" s="38">
        <v>0.02</v>
      </c>
      <c r="F65" s="50">
        <v>0.01</v>
      </c>
      <c r="G65" s="86">
        <f t="shared" si="2"/>
        <v>0.00875</v>
      </c>
      <c r="H65" s="57"/>
      <c r="I65" s="28"/>
      <c r="J65" s="28"/>
      <c r="K65" s="27">
        <v>0.02</v>
      </c>
      <c r="L65" s="48"/>
      <c r="M65" s="24">
        <v>0.05</v>
      </c>
      <c r="N65" s="28"/>
      <c r="O65" s="27"/>
      <c r="P65" s="97">
        <f t="shared" si="3"/>
        <v>0</v>
      </c>
      <c r="Q65" s="17">
        <f t="shared" si="4"/>
        <v>0</v>
      </c>
      <c r="R65" s="95">
        <f t="shared" si="5"/>
        <v>0</v>
      </c>
      <c r="S65" s="17"/>
      <c r="X65" s="28"/>
      <c r="AB65" s="28"/>
      <c r="AC65" s="28"/>
      <c r="AD65" s="28"/>
    </row>
    <row r="66" spans="1:30" ht="12.75">
      <c r="A66" s="1" t="s">
        <v>114</v>
      </c>
      <c r="B66" s="54"/>
      <c r="C66" s="38"/>
      <c r="D66" s="50"/>
      <c r="E66" s="38"/>
      <c r="F66" s="50">
        <v>0.02</v>
      </c>
      <c r="G66" s="86">
        <f t="shared" si="2"/>
        <v>0.01</v>
      </c>
      <c r="H66" s="26">
        <v>0.02</v>
      </c>
      <c r="I66" s="28"/>
      <c r="J66" s="28"/>
      <c r="K66" s="27">
        <v>0.02</v>
      </c>
      <c r="L66" s="24">
        <v>0.02</v>
      </c>
      <c r="M66" s="48"/>
      <c r="N66" s="27">
        <v>0.02</v>
      </c>
      <c r="O66" s="27"/>
      <c r="P66" s="97">
        <f t="shared" si="3"/>
        <v>0</v>
      </c>
      <c r="Q66" s="17">
        <f t="shared" si="4"/>
        <v>0</v>
      </c>
      <c r="R66" s="95">
        <f t="shared" si="5"/>
        <v>0</v>
      </c>
      <c r="S66" s="17"/>
      <c r="AB66" s="28"/>
      <c r="AC66" s="28"/>
      <c r="AD66" s="28"/>
    </row>
    <row r="67" spans="1:30" ht="12.75">
      <c r="A67" s="1" t="s">
        <v>115</v>
      </c>
      <c r="B67" s="54"/>
      <c r="C67" s="38"/>
      <c r="D67" s="50">
        <v>0.18</v>
      </c>
      <c r="E67" s="38">
        <v>0.24</v>
      </c>
      <c r="F67" s="51">
        <v>0.2</v>
      </c>
      <c r="G67" s="86">
        <f t="shared" si="2"/>
        <v>0.12375</v>
      </c>
      <c r="H67" s="26">
        <v>0.06</v>
      </c>
      <c r="I67" s="28"/>
      <c r="J67" s="27">
        <v>0.26</v>
      </c>
      <c r="K67" s="27">
        <v>0.16</v>
      </c>
      <c r="L67" s="24">
        <v>0.11</v>
      </c>
      <c r="M67" s="24">
        <v>0.24</v>
      </c>
      <c r="N67" s="27">
        <v>0.16</v>
      </c>
      <c r="O67" s="27"/>
      <c r="P67" s="97">
        <f t="shared" si="3"/>
        <v>0</v>
      </c>
      <c r="Q67" s="17">
        <f t="shared" si="4"/>
        <v>0</v>
      </c>
      <c r="R67" s="95">
        <f t="shared" si="5"/>
        <v>0</v>
      </c>
      <c r="S67" s="17"/>
      <c r="AB67" s="28"/>
      <c r="AC67" s="28"/>
      <c r="AD67" s="28"/>
    </row>
    <row r="68" spans="1:30" ht="12.75">
      <c r="A68" s="1" t="s">
        <v>116</v>
      </c>
      <c r="B68" s="54"/>
      <c r="C68" s="38"/>
      <c r="D68" s="50">
        <v>0.01</v>
      </c>
      <c r="E68" s="38">
        <v>0.02</v>
      </c>
      <c r="F68" s="50">
        <v>0.02</v>
      </c>
      <c r="G68" s="86">
        <f t="shared" si="2"/>
        <v>0.0125</v>
      </c>
      <c r="H68" s="57">
        <v>0.02</v>
      </c>
      <c r="I68" s="28"/>
      <c r="J68" s="28"/>
      <c r="K68" s="27">
        <v>0.02</v>
      </c>
      <c r="L68" s="24">
        <v>0.04</v>
      </c>
      <c r="M68" s="48"/>
      <c r="N68" s="27"/>
      <c r="O68" s="27">
        <v>0.02</v>
      </c>
      <c r="P68" s="97">
        <f t="shared" si="3"/>
        <v>0</v>
      </c>
      <c r="Q68" s="17">
        <f t="shared" si="4"/>
        <v>0</v>
      </c>
      <c r="R68" s="95">
        <f t="shared" si="5"/>
        <v>0</v>
      </c>
      <c r="S68" s="17"/>
      <c r="AB68" s="28"/>
      <c r="AC68" s="28"/>
      <c r="AD68" s="28"/>
    </row>
    <row r="69" spans="1:30" ht="12.75">
      <c r="A69" s="1" t="s">
        <v>117</v>
      </c>
      <c r="B69" s="54"/>
      <c r="C69" s="38"/>
      <c r="D69" s="50"/>
      <c r="E69" s="38"/>
      <c r="F69" s="50"/>
      <c r="G69" s="86">
        <f t="shared" si="2"/>
        <v>0.0025</v>
      </c>
      <c r="H69" s="57"/>
      <c r="I69" s="28"/>
      <c r="J69" s="27">
        <v>0.02</v>
      </c>
      <c r="K69" s="28"/>
      <c r="L69" s="48"/>
      <c r="M69" s="48"/>
      <c r="N69" s="28"/>
      <c r="O69" s="27"/>
      <c r="P69" s="97">
        <f t="shared" si="3"/>
        <v>0</v>
      </c>
      <c r="Q69" s="17">
        <f t="shared" si="4"/>
        <v>0</v>
      </c>
      <c r="R69" s="95">
        <f aca="true" t="shared" si="6" ref="R69:R100">COUNTA(T69:BX69)</f>
        <v>0</v>
      </c>
      <c r="S69" s="17"/>
      <c r="AB69" s="28"/>
      <c r="AC69" s="28"/>
      <c r="AD69" s="28"/>
    </row>
    <row r="70" spans="1:30" ht="12.75">
      <c r="A70" s="1" t="s">
        <v>248</v>
      </c>
      <c r="B70" s="54"/>
      <c r="C70" s="38">
        <v>0.01</v>
      </c>
      <c r="D70" s="50">
        <v>0.01</v>
      </c>
      <c r="E70" s="38">
        <v>0.01</v>
      </c>
      <c r="F70" s="50">
        <v>0.01</v>
      </c>
      <c r="G70" s="86">
        <f aca="true" t="shared" si="7" ref="G70:G133">(H70+I70+J70+K70+L70+M70+N70+O70)/8</f>
        <v>0</v>
      </c>
      <c r="H70" s="26"/>
      <c r="I70" s="27"/>
      <c r="J70" s="27"/>
      <c r="K70" s="27"/>
      <c r="L70" s="24"/>
      <c r="M70" s="24"/>
      <c r="N70" s="28"/>
      <c r="O70" s="27"/>
      <c r="P70" s="97">
        <f t="shared" si="3"/>
        <v>0</v>
      </c>
      <c r="Q70" s="17">
        <f t="shared" si="4"/>
        <v>0</v>
      </c>
      <c r="R70" s="95">
        <f t="shared" si="6"/>
        <v>0</v>
      </c>
      <c r="S70" s="17"/>
      <c r="AB70" s="28"/>
      <c r="AC70" s="28"/>
      <c r="AD70" s="28"/>
    </row>
    <row r="71" spans="1:46" ht="12.75">
      <c r="A71" s="1" t="s">
        <v>118</v>
      </c>
      <c r="B71" s="54"/>
      <c r="C71" s="38">
        <v>0.02</v>
      </c>
      <c r="D71" s="50">
        <v>0.02</v>
      </c>
      <c r="E71" s="38">
        <v>0.01</v>
      </c>
      <c r="F71" s="50">
        <v>0.04</v>
      </c>
      <c r="G71" s="86">
        <f t="shared" si="7"/>
        <v>0.06375</v>
      </c>
      <c r="H71" s="26">
        <v>0.04</v>
      </c>
      <c r="I71" s="49"/>
      <c r="J71" s="27">
        <v>0.02</v>
      </c>
      <c r="K71" s="27">
        <v>0.06</v>
      </c>
      <c r="L71" s="24">
        <v>0.33</v>
      </c>
      <c r="M71" s="47"/>
      <c r="N71" s="49"/>
      <c r="O71" s="27">
        <v>0.06</v>
      </c>
      <c r="P71" s="97">
        <f aca="true" t="shared" si="8" ref="P71:P134">Q71*10/$P$4</f>
        <v>0.01787629603146228</v>
      </c>
      <c r="Q71" s="17">
        <f t="shared" si="4"/>
        <v>1</v>
      </c>
      <c r="R71" s="95">
        <f t="shared" si="6"/>
        <v>1</v>
      </c>
      <c r="S71" s="17"/>
      <c r="AB71" s="28"/>
      <c r="AC71" s="28"/>
      <c r="AD71" s="28"/>
      <c r="AT71">
        <v>1</v>
      </c>
    </row>
    <row r="72" spans="1:30" ht="12.75">
      <c r="A72" s="1" t="s">
        <v>119</v>
      </c>
      <c r="B72" s="54">
        <v>0.02</v>
      </c>
      <c r="C72" s="38"/>
      <c r="D72" s="50"/>
      <c r="E72" s="38"/>
      <c r="F72" s="50">
        <v>0.01</v>
      </c>
      <c r="G72" s="86">
        <f t="shared" si="7"/>
        <v>0.005</v>
      </c>
      <c r="H72" s="26">
        <v>0.02</v>
      </c>
      <c r="I72" s="49"/>
      <c r="J72" s="27">
        <v>0.02</v>
      </c>
      <c r="K72" s="49"/>
      <c r="L72" s="47"/>
      <c r="M72" s="47"/>
      <c r="N72" s="49"/>
      <c r="O72" s="27"/>
      <c r="P72" s="97">
        <f t="shared" si="8"/>
        <v>0</v>
      </c>
      <c r="Q72" s="17">
        <f t="shared" si="4"/>
        <v>0</v>
      </c>
      <c r="R72" s="95">
        <f t="shared" si="6"/>
        <v>0</v>
      </c>
      <c r="S72" s="17"/>
      <c r="AB72" s="28"/>
      <c r="AC72" s="28"/>
      <c r="AD72" s="28"/>
    </row>
    <row r="73" spans="1:30" ht="12.75">
      <c r="A73" s="1" t="s">
        <v>120</v>
      </c>
      <c r="B73" s="54"/>
      <c r="C73" s="38"/>
      <c r="D73" s="50"/>
      <c r="E73" s="38"/>
      <c r="F73" s="50"/>
      <c r="G73" s="86">
        <f t="shared" si="7"/>
        <v>0.0025</v>
      </c>
      <c r="H73" s="40"/>
      <c r="I73" s="49"/>
      <c r="J73" s="49"/>
      <c r="K73" s="49"/>
      <c r="L73" s="24">
        <v>0.02</v>
      </c>
      <c r="M73" s="47"/>
      <c r="N73" s="49"/>
      <c r="O73" s="27"/>
      <c r="P73" s="97">
        <f t="shared" si="8"/>
        <v>0</v>
      </c>
      <c r="Q73" s="17">
        <f t="shared" si="4"/>
        <v>0</v>
      </c>
      <c r="R73" s="95">
        <f t="shared" si="6"/>
        <v>0</v>
      </c>
      <c r="S73" s="17"/>
      <c r="AB73" s="28"/>
      <c r="AC73" s="28"/>
      <c r="AD73" s="28"/>
    </row>
    <row r="74" spans="1:30" ht="12.75">
      <c r="A74" s="1" t="s">
        <v>257</v>
      </c>
      <c r="B74" s="54"/>
      <c r="C74" s="38"/>
      <c r="D74" s="50">
        <v>0.01</v>
      </c>
      <c r="E74" s="38"/>
      <c r="F74" s="50"/>
      <c r="G74" s="86">
        <f t="shared" si="7"/>
        <v>0</v>
      </c>
      <c r="H74" s="26"/>
      <c r="I74" s="27"/>
      <c r="J74" s="27"/>
      <c r="K74" s="27"/>
      <c r="L74" s="24"/>
      <c r="M74" s="24"/>
      <c r="N74" s="27"/>
      <c r="O74" s="27"/>
      <c r="P74" s="97">
        <f t="shared" si="8"/>
        <v>0</v>
      </c>
      <c r="Q74" s="17">
        <f t="shared" si="4"/>
        <v>0</v>
      </c>
      <c r="R74" s="95">
        <f t="shared" si="6"/>
        <v>0</v>
      </c>
      <c r="S74" s="17"/>
      <c r="AB74" s="28"/>
      <c r="AC74" s="28"/>
      <c r="AD74" s="28"/>
    </row>
    <row r="75" spans="1:63" ht="12.75">
      <c r="A75" s="1" t="s">
        <v>121</v>
      </c>
      <c r="B75" s="54">
        <v>0.17</v>
      </c>
      <c r="C75" s="38">
        <v>0.14</v>
      </c>
      <c r="D75" s="50">
        <v>0.13</v>
      </c>
      <c r="E75" s="38">
        <v>0.21</v>
      </c>
      <c r="F75" s="50">
        <v>0.19</v>
      </c>
      <c r="G75" s="86">
        <f t="shared" si="7"/>
        <v>0.22875</v>
      </c>
      <c r="H75" s="26">
        <v>0.13</v>
      </c>
      <c r="I75" s="27">
        <v>0.27</v>
      </c>
      <c r="J75" s="27">
        <v>0.17</v>
      </c>
      <c r="K75" s="27">
        <v>0.36</v>
      </c>
      <c r="L75" s="24">
        <v>0.27</v>
      </c>
      <c r="M75" s="24">
        <v>0.2</v>
      </c>
      <c r="N75" s="27">
        <v>0.23</v>
      </c>
      <c r="O75" s="27">
        <v>0.2</v>
      </c>
      <c r="P75" s="97">
        <f t="shared" si="8"/>
        <v>0.07150518412584912</v>
      </c>
      <c r="Q75" s="17">
        <f t="shared" si="4"/>
        <v>4</v>
      </c>
      <c r="R75" s="95">
        <f t="shared" si="6"/>
        <v>3</v>
      </c>
      <c r="S75" s="17"/>
      <c r="AB75" s="28"/>
      <c r="AC75" s="28"/>
      <c r="AD75" s="28"/>
      <c r="AL75">
        <v>1</v>
      </c>
      <c r="AT75">
        <v>1</v>
      </c>
      <c r="BK75">
        <v>2</v>
      </c>
    </row>
    <row r="76" spans="1:74" ht="12.75">
      <c r="A76" s="1" t="s">
        <v>122</v>
      </c>
      <c r="B76" s="54">
        <v>0.64</v>
      </c>
      <c r="C76" s="38">
        <v>0.42</v>
      </c>
      <c r="D76" s="50">
        <v>0.29</v>
      </c>
      <c r="E76" s="38">
        <v>0.19</v>
      </c>
      <c r="F76" s="50">
        <v>0.29</v>
      </c>
      <c r="G76" s="86">
        <f t="shared" si="7"/>
        <v>0.5075</v>
      </c>
      <c r="H76" s="26">
        <v>0.45</v>
      </c>
      <c r="I76" s="27">
        <v>0.65</v>
      </c>
      <c r="J76" s="27">
        <v>0.46</v>
      </c>
      <c r="K76" s="27">
        <v>0.22</v>
      </c>
      <c r="L76" s="24">
        <v>0.53</v>
      </c>
      <c r="M76" s="24">
        <v>0.48</v>
      </c>
      <c r="N76" s="27">
        <v>0.44</v>
      </c>
      <c r="O76" s="27">
        <v>0.83</v>
      </c>
      <c r="P76" s="97">
        <f t="shared" si="8"/>
        <v>0.32177332856632107</v>
      </c>
      <c r="Q76" s="17">
        <f t="shared" si="4"/>
        <v>18</v>
      </c>
      <c r="R76" s="95">
        <f t="shared" si="6"/>
        <v>14</v>
      </c>
      <c r="S76" s="17"/>
      <c r="X76">
        <v>1</v>
      </c>
      <c r="Z76">
        <v>3</v>
      </c>
      <c r="AB76" s="28"/>
      <c r="AC76" s="28">
        <v>1</v>
      </c>
      <c r="AD76" s="28"/>
      <c r="AE76">
        <v>1</v>
      </c>
      <c r="AF76">
        <v>1</v>
      </c>
      <c r="AH76">
        <v>2</v>
      </c>
      <c r="AM76">
        <v>1</v>
      </c>
      <c r="AO76">
        <v>2</v>
      </c>
      <c r="AT76">
        <v>1</v>
      </c>
      <c r="AX76">
        <v>1</v>
      </c>
      <c r="BJ76">
        <v>1</v>
      </c>
      <c r="BO76">
        <v>1</v>
      </c>
      <c r="BR76">
        <v>1</v>
      </c>
      <c r="BV76">
        <v>1</v>
      </c>
    </row>
    <row r="77" spans="1:76" ht="12.75">
      <c r="A77" s="1" t="s">
        <v>123</v>
      </c>
      <c r="B77" s="54">
        <v>7.03</v>
      </c>
      <c r="C77" s="38">
        <v>1.21</v>
      </c>
      <c r="D77" s="50">
        <v>1.98</v>
      </c>
      <c r="E77" s="38">
        <v>1.85</v>
      </c>
      <c r="F77" s="50">
        <v>2.46</v>
      </c>
      <c r="G77" s="86">
        <f t="shared" si="7"/>
        <v>3.8425000000000002</v>
      </c>
      <c r="H77" s="26">
        <v>1.88</v>
      </c>
      <c r="I77" s="27">
        <v>2.73</v>
      </c>
      <c r="J77" s="27">
        <v>2.4</v>
      </c>
      <c r="K77" s="27">
        <v>4.11</v>
      </c>
      <c r="L77" s="24">
        <v>4.44</v>
      </c>
      <c r="M77" s="24">
        <v>7.47</v>
      </c>
      <c r="N77" s="27">
        <v>3.42</v>
      </c>
      <c r="O77" s="27">
        <v>4.29</v>
      </c>
      <c r="P77" s="97">
        <f t="shared" si="8"/>
        <v>3.0032177332856635</v>
      </c>
      <c r="Q77" s="17">
        <f t="shared" si="4"/>
        <v>168</v>
      </c>
      <c r="R77" s="95">
        <f t="shared" si="6"/>
        <v>45</v>
      </c>
      <c r="S77" s="17">
        <v>4</v>
      </c>
      <c r="T77">
        <v>1</v>
      </c>
      <c r="U77" s="81">
        <v>3</v>
      </c>
      <c r="W77">
        <v>1</v>
      </c>
      <c r="X77">
        <v>4</v>
      </c>
      <c r="Y77">
        <v>5</v>
      </c>
      <c r="Z77">
        <v>10</v>
      </c>
      <c r="AB77">
        <v>1</v>
      </c>
      <c r="AC77">
        <v>1</v>
      </c>
      <c r="AD77">
        <v>1</v>
      </c>
      <c r="AE77">
        <v>1</v>
      </c>
      <c r="AF77">
        <v>3</v>
      </c>
      <c r="AG77">
        <v>6</v>
      </c>
      <c r="AH77">
        <v>7</v>
      </c>
      <c r="AI77">
        <v>6</v>
      </c>
      <c r="AJ77">
        <v>3</v>
      </c>
      <c r="AK77">
        <v>6</v>
      </c>
      <c r="AM77">
        <v>3</v>
      </c>
      <c r="AN77">
        <v>1</v>
      </c>
      <c r="AO77">
        <v>3</v>
      </c>
      <c r="AP77">
        <v>2</v>
      </c>
      <c r="AQ77">
        <v>3</v>
      </c>
      <c r="AS77">
        <v>2</v>
      </c>
      <c r="AT77">
        <v>1</v>
      </c>
      <c r="AU77">
        <v>3</v>
      </c>
      <c r="AV77">
        <v>1</v>
      </c>
      <c r="AW77">
        <v>11</v>
      </c>
      <c r="AX77">
        <v>3</v>
      </c>
      <c r="AY77">
        <v>2</v>
      </c>
      <c r="AZ77">
        <v>4</v>
      </c>
      <c r="BA77">
        <v>2</v>
      </c>
      <c r="BC77">
        <v>1</v>
      </c>
      <c r="BD77">
        <v>2</v>
      </c>
      <c r="BI77">
        <v>7</v>
      </c>
      <c r="BJ77">
        <v>2</v>
      </c>
      <c r="BK77">
        <v>14</v>
      </c>
      <c r="BM77">
        <v>1</v>
      </c>
      <c r="BN77">
        <v>3</v>
      </c>
      <c r="BO77">
        <v>4</v>
      </c>
      <c r="BP77">
        <v>6</v>
      </c>
      <c r="BQ77">
        <v>3</v>
      </c>
      <c r="BR77">
        <v>14</v>
      </c>
      <c r="BT77">
        <v>8</v>
      </c>
      <c r="BV77">
        <v>1</v>
      </c>
      <c r="BW77">
        <v>1</v>
      </c>
      <c r="BX77">
        <v>1</v>
      </c>
    </row>
    <row r="78" spans="1:19" ht="12.75">
      <c r="A78" s="1" t="s">
        <v>245</v>
      </c>
      <c r="B78" s="54">
        <v>0.07</v>
      </c>
      <c r="C78" s="38"/>
      <c r="D78" s="50"/>
      <c r="E78" s="38"/>
      <c r="F78" s="50"/>
      <c r="G78" s="86">
        <f t="shared" si="7"/>
        <v>0</v>
      </c>
      <c r="H78" s="26"/>
      <c r="I78" s="27"/>
      <c r="J78" s="27"/>
      <c r="K78" s="27"/>
      <c r="L78" s="24"/>
      <c r="M78" s="24"/>
      <c r="N78" s="27"/>
      <c r="O78" s="27"/>
      <c r="P78" s="97">
        <f t="shared" si="8"/>
        <v>0</v>
      </c>
      <c r="Q78" s="17">
        <f t="shared" si="4"/>
        <v>0</v>
      </c>
      <c r="R78" s="95">
        <f t="shared" si="6"/>
        <v>0</v>
      </c>
      <c r="S78" s="17"/>
    </row>
    <row r="79" spans="1:70" ht="12.75">
      <c r="A79" s="1" t="s">
        <v>124</v>
      </c>
      <c r="B79" s="54">
        <v>0.22</v>
      </c>
      <c r="C79" s="38">
        <v>0.06</v>
      </c>
      <c r="D79" s="50">
        <v>0.06</v>
      </c>
      <c r="E79" s="38">
        <v>0.04</v>
      </c>
      <c r="F79" s="50">
        <v>0.02</v>
      </c>
      <c r="G79" s="86">
        <f t="shared" si="7"/>
        <v>0.06375</v>
      </c>
      <c r="H79" s="26">
        <v>0.06</v>
      </c>
      <c r="I79" s="27">
        <v>0.05</v>
      </c>
      <c r="J79" s="27">
        <v>0.04</v>
      </c>
      <c r="K79" s="27">
        <v>0.08</v>
      </c>
      <c r="L79" s="24">
        <v>0.04</v>
      </c>
      <c r="M79" s="24">
        <v>0.07</v>
      </c>
      <c r="N79" s="27">
        <v>0.06</v>
      </c>
      <c r="O79" s="27">
        <v>0.11</v>
      </c>
      <c r="P79" s="97">
        <f t="shared" si="8"/>
        <v>0.01787629603146228</v>
      </c>
      <c r="Q79" s="17">
        <f t="shared" si="4"/>
        <v>1</v>
      </c>
      <c r="R79" s="95">
        <f t="shared" si="6"/>
        <v>1</v>
      </c>
      <c r="S79" s="17"/>
      <c r="BR79">
        <v>1</v>
      </c>
    </row>
    <row r="80" spans="1:19" ht="12.75">
      <c r="A80" s="1" t="s">
        <v>125</v>
      </c>
      <c r="B80" s="54">
        <v>0.03</v>
      </c>
      <c r="C80" s="38">
        <v>0.03</v>
      </c>
      <c r="D80" s="50">
        <v>0.04</v>
      </c>
      <c r="E80" s="38">
        <v>0.01</v>
      </c>
      <c r="F80" s="50">
        <v>0.03</v>
      </c>
      <c r="G80" s="86">
        <f t="shared" si="7"/>
        <v>0.02</v>
      </c>
      <c r="H80" s="57"/>
      <c r="I80" s="49"/>
      <c r="J80" s="49"/>
      <c r="K80" s="49"/>
      <c r="L80" s="24">
        <v>0.07</v>
      </c>
      <c r="M80" s="24">
        <v>0.09</v>
      </c>
      <c r="N80" s="49"/>
      <c r="O80" s="27"/>
      <c r="P80" s="97">
        <f t="shared" si="8"/>
        <v>0</v>
      </c>
      <c r="Q80" s="17">
        <f t="shared" si="4"/>
        <v>0</v>
      </c>
      <c r="R80" s="95">
        <f t="shared" si="6"/>
        <v>0</v>
      </c>
      <c r="S80" s="17"/>
    </row>
    <row r="81" spans="1:19" ht="12.75">
      <c r="A81" s="1" t="s">
        <v>249</v>
      </c>
      <c r="B81" s="54"/>
      <c r="C81" s="38">
        <v>0.03</v>
      </c>
      <c r="D81" s="50">
        <v>0.01</v>
      </c>
      <c r="E81" s="38">
        <v>0.01</v>
      </c>
      <c r="F81" s="50">
        <v>0.01</v>
      </c>
      <c r="G81" s="86">
        <f t="shared" si="7"/>
        <v>0</v>
      </c>
      <c r="H81" s="26"/>
      <c r="I81" s="27"/>
      <c r="J81" s="27"/>
      <c r="K81" s="27"/>
      <c r="L81" s="24"/>
      <c r="M81" s="24"/>
      <c r="N81" s="27"/>
      <c r="O81" s="27"/>
      <c r="P81" s="97">
        <f t="shared" si="8"/>
        <v>0</v>
      </c>
      <c r="Q81" s="17">
        <f t="shared" si="4"/>
        <v>0</v>
      </c>
      <c r="R81" s="95">
        <f t="shared" si="6"/>
        <v>0</v>
      </c>
      <c r="S81" s="17"/>
    </row>
    <row r="82" spans="1:19" ht="12.75">
      <c r="A82" s="1" t="s">
        <v>126</v>
      </c>
      <c r="B82" s="54"/>
      <c r="C82" s="38"/>
      <c r="D82" s="50"/>
      <c r="E82" s="38"/>
      <c r="F82" s="50"/>
      <c r="G82" s="86">
        <f t="shared" si="7"/>
        <v>0.0025</v>
      </c>
      <c r="H82" s="40"/>
      <c r="I82" s="49"/>
      <c r="J82" s="49"/>
      <c r="K82" s="49"/>
      <c r="L82" s="47"/>
      <c r="M82" s="24">
        <v>0.02</v>
      </c>
      <c r="N82" s="49"/>
      <c r="O82" s="27"/>
      <c r="P82" s="97">
        <f t="shared" si="8"/>
        <v>0</v>
      </c>
      <c r="Q82" s="17">
        <f t="shared" si="4"/>
        <v>0</v>
      </c>
      <c r="R82" s="95">
        <f t="shared" si="6"/>
        <v>0</v>
      </c>
      <c r="S82" s="17"/>
    </row>
    <row r="83" spans="1:60" ht="12.75">
      <c r="A83" s="1" t="s">
        <v>127</v>
      </c>
      <c r="B83" s="54"/>
      <c r="C83" s="38"/>
      <c r="D83" s="50"/>
      <c r="E83" s="38"/>
      <c r="F83" s="50"/>
      <c r="G83" s="86">
        <f t="shared" si="7"/>
        <v>0.01</v>
      </c>
      <c r="H83" s="40"/>
      <c r="I83" s="27">
        <v>0.05</v>
      </c>
      <c r="J83" s="49"/>
      <c r="K83" s="49"/>
      <c r="L83" s="47"/>
      <c r="M83" s="24">
        <v>0.03</v>
      </c>
      <c r="N83" s="49"/>
      <c r="O83" s="27"/>
      <c r="P83" s="97">
        <f t="shared" si="8"/>
        <v>0.01787629603146228</v>
      </c>
      <c r="Q83" s="17">
        <f t="shared" si="4"/>
        <v>1</v>
      </c>
      <c r="R83" s="95">
        <f t="shared" si="6"/>
        <v>1</v>
      </c>
      <c r="S83" s="17"/>
      <c r="BH83">
        <v>1</v>
      </c>
    </row>
    <row r="84" spans="1:19" ht="12.75">
      <c r="A84" s="1" t="s">
        <v>128</v>
      </c>
      <c r="B84" s="54"/>
      <c r="C84" s="38"/>
      <c r="D84" s="50"/>
      <c r="E84" s="38"/>
      <c r="F84" s="50"/>
      <c r="G84" s="86">
        <f t="shared" si="7"/>
        <v>0.005</v>
      </c>
      <c r="H84" s="40"/>
      <c r="I84" s="27">
        <v>0.02</v>
      </c>
      <c r="J84" s="49"/>
      <c r="K84" s="49"/>
      <c r="L84" s="47"/>
      <c r="M84" s="24">
        <v>0.02</v>
      </c>
      <c r="N84" s="49"/>
      <c r="O84" s="27"/>
      <c r="P84" s="97">
        <f t="shared" si="8"/>
        <v>0</v>
      </c>
      <c r="Q84" s="17">
        <f t="shared" si="4"/>
        <v>0</v>
      </c>
      <c r="R84" s="95">
        <f t="shared" si="6"/>
        <v>0</v>
      </c>
      <c r="S84" s="17"/>
    </row>
    <row r="85" spans="1:68" ht="12.75">
      <c r="A85" s="1" t="s">
        <v>129</v>
      </c>
      <c r="B85" s="54">
        <v>1.01</v>
      </c>
      <c r="C85" s="38">
        <v>0.89</v>
      </c>
      <c r="D85" s="50">
        <v>3.36</v>
      </c>
      <c r="E85" s="38">
        <v>1.54</v>
      </c>
      <c r="F85" s="50">
        <v>16.77</v>
      </c>
      <c r="G85" s="86">
        <f t="shared" si="7"/>
        <v>12.30125</v>
      </c>
      <c r="H85" s="26">
        <v>0.09</v>
      </c>
      <c r="I85" s="27">
        <v>47.85</v>
      </c>
      <c r="J85" s="27">
        <v>0.18</v>
      </c>
      <c r="K85" s="27">
        <v>9.42</v>
      </c>
      <c r="L85" s="24">
        <v>3.69</v>
      </c>
      <c r="M85" s="24">
        <v>0.48</v>
      </c>
      <c r="N85" s="27">
        <v>2.57</v>
      </c>
      <c r="O85" s="27">
        <v>34.13</v>
      </c>
      <c r="P85" s="97">
        <f t="shared" si="8"/>
        <v>0.2860207365033965</v>
      </c>
      <c r="Q85" s="17">
        <f t="shared" si="4"/>
        <v>16</v>
      </c>
      <c r="R85" s="95">
        <f t="shared" si="6"/>
        <v>3</v>
      </c>
      <c r="S85" s="17"/>
      <c r="U85" s="81"/>
      <c r="BG85">
        <v>10</v>
      </c>
      <c r="BO85">
        <v>5</v>
      </c>
      <c r="BP85">
        <v>1</v>
      </c>
    </row>
    <row r="86" spans="1:37" ht="12.75">
      <c r="A86" s="1" t="s">
        <v>130</v>
      </c>
      <c r="B86" s="54"/>
      <c r="C86" s="38">
        <v>0.03</v>
      </c>
      <c r="D86" s="50">
        <v>0.05</v>
      </c>
      <c r="E86" s="38">
        <v>0.05</v>
      </c>
      <c r="F86" s="50">
        <v>0.13</v>
      </c>
      <c r="G86" s="86">
        <f t="shared" si="7"/>
        <v>0.07375000000000001</v>
      </c>
      <c r="H86" s="26">
        <v>0.09</v>
      </c>
      <c r="I86" s="49"/>
      <c r="J86" s="27">
        <v>0.3</v>
      </c>
      <c r="K86" s="27">
        <v>0.04</v>
      </c>
      <c r="L86" s="24">
        <v>0.04</v>
      </c>
      <c r="M86" s="24">
        <v>0.05</v>
      </c>
      <c r="N86" s="27">
        <v>0.05</v>
      </c>
      <c r="O86" s="27">
        <v>0.02</v>
      </c>
      <c r="P86" s="97">
        <f t="shared" si="8"/>
        <v>0.07150518412584912</v>
      </c>
      <c r="Q86" s="17">
        <f t="shared" si="4"/>
        <v>4</v>
      </c>
      <c r="R86" s="95">
        <f t="shared" si="6"/>
        <v>4</v>
      </c>
      <c r="S86" s="17"/>
      <c r="Y86">
        <v>1</v>
      </c>
      <c r="AG86">
        <v>1</v>
      </c>
      <c r="AH86">
        <v>1</v>
      </c>
      <c r="AK86">
        <v>1</v>
      </c>
    </row>
    <row r="87" spans="1:64" ht="12.75">
      <c r="A87" s="1" t="s">
        <v>131</v>
      </c>
      <c r="B87" s="54">
        <v>0.12</v>
      </c>
      <c r="C87" s="38">
        <v>0.01</v>
      </c>
      <c r="D87" s="50"/>
      <c r="E87" s="38"/>
      <c r="F87" s="50">
        <v>0.01</v>
      </c>
      <c r="G87" s="86">
        <f t="shared" si="7"/>
        <v>0.0225</v>
      </c>
      <c r="H87" s="26">
        <v>0.02</v>
      </c>
      <c r="I87" s="27">
        <v>0.1</v>
      </c>
      <c r="J87" s="49"/>
      <c r="K87" s="49"/>
      <c r="L87" s="47"/>
      <c r="M87" s="47"/>
      <c r="N87" s="27">
        <v>0.01</v>
      </c>
      <c r="O87" s="27">
        <v>0.05</v>
      </c>
      <c r="P87" s="97">
        <f t="shared" si="8"/>
        <v>0.053628888094386845</v>
      </c>
      <c r="Q87" s="17">
        <f t="shared" si="4"/>
        <v>3</v>
      </c>
      <c r="R87" s="95">
        <f t="shared" si="6"/>
        <v>3</v>
      </c>
      <c r="S87" s="17"/>
      <c r="Y87">
        <v>1</v>
      </c>
      <c r="AJ87">
        <v>1</v>
      </c>
      <c r="BL87">
        <v>1</v>
      </c>
    </row>
    <row r="88" spans="1:19" ht="12.75">
      <c r="A88" s="1" t="s">
        <v>132</v>
      </c>
      <c r="B88" s="54"/>
      <c r="C88" s="38"/>
      <c r="D88" s="50">
        <v>0.01</v>
      </c>
      <c r="E88" s="38">
        <v>0.02</v>
      </c>
      <c r="F88" s="50">
        <v>0.01</v>
      </c>
      <c r="G88" s="86">
        <f t="shared" si="7"/>
        <v>0.00625</v>
      </c>
      <c r="H88" s="57"/>
      <c r="I88" s="49"/>
      <c r="J88" s="49"/>
      <c r="K88" s="27">
        <v>0.02</v>
      </c>
      <c r="L88" s="47"/>
      <c r="M88" s="24">
        <v>0.02</v>
      </c>
      <c r="N88" s="27">
        <v>0.01</v>
      </c>
      <c r="O88" s="27"/>
      <c r="P88" s="97">
        <f t="shared" si="8"/>
        <v>0</v>
      </c>
      <c r="Q88" s="17">
        <f t="shared" si="4"/>
        <v>0</v>
      </c>
      <c r="R88" s="95">
        <f t="shared" si="6"/>
        <v>0</v>
      </c>
      <c r="S88" s="17"/>
    </row>
    <row r="89" spans="1:67" ht="12.75">
      <c r="A89" s="1" t="s">
        <v>133</v>
      </c>
      <c r="B89" s="54"/>
      <c r="C89" s="38"/>
      <c r="D89" s="50"/>
      <c r="E89" s="38"/>
      <c r="F89" s="50">
        <v>0.02</v>
      </c>
      <c r="G89" s="86">
        <f t="shared" si="7"/>
        <v>0.02625</v>
      </c>
      <c r="H89" s="57"/>
      <c r="I89" s="27">
        <v>0.02</v>
      </c>
      <c r="J89" s="49"/>
      <c r="K89" s="27">
        <v>0.16</v>
      </c>
      <c r="L89" s="47"/>
      <c r="M89" s="47"/>
      <c r="N89" s="49"/>
      <c r="O89" s="27">
        <v>0.03</v>
      </c>
      <c r="P89" s="97">
        <f t="shared" si="8"/>
        <v>0.01787629603146228</v>
      </c>
      <c r="Q89" s="17">
        <f t="shared" si="4"/>
        <v>1</v>
      </c>
      <c r="R89" s="95">
        <f t="shared" si="6"/>
        <v>1</v>
      </c>
      <c r="S89" s="17"/>
      <c r="BO89">
        <v>1</v>
      </c>
    </row>
    <row r="90" spans="1:71" ht="12.75">
      <c r="A90" s="1" t="s">
        <v>134</v>
      </c>
      <c r="B90" s="54">
        <v>0.47</v>
      </c>
      <c r="C90" s="38">
        <v>0.83</v>
      </c>
      <c r="D90" s="50">
        <v>0.49</v>
      </c>
      <c r="E90" s="38">
        <v>0.64</v>
      </c>
      <c r="F90" s="50">
        <v>1.35</v>
      </c>
      <c r="G90" s="86">
        <f t="shared" si="7"/>
        <v>2.96</v>
      </c>
      <c r="H90" s="26">
        <v>0.26</v>
      </c>
      <c r="I90" s="27">
        <v>6.55</v>
      </c>
      <c r="J90" s="27">
        <v>1.59</v>
      </c>
      <c r="K90" s="27">
        <v>4.76</v>
      </c>
      <c r="L90" s="24">
        <v>1.01</v>
      </c>
      <c r="M90" s="24">
        <v>1.6</v>
      </c>
      <c r="N90" s="27">
        <v>2.82</v>
      </c>
      <c r="O90" s="27">
        <v>5.09</v>
      </c>
      <c r="P90" s="97">
        <f t="shared" si="8"/>
        <v>1.716124419020379</v>
      </c>
      <c r="Q90" s="17">
        <f t="shared" si="4"/>
        <v>96</v>
      </c>
      <c r="R90" s="95">
        <f t="shared" si="6"/>
        <v>25</v>
      </c>
      <c r="S90" s="17"/>
      <c r="T90">
        <v>3</v>
      </c>
      <c r="U90" s="81">
        <v>3</v>
      </c>
      <c r="Y90">
        <v>1</v>
      </c>
      <c r="AA90">
        <v>3</v>
      </c>
      <c r="AB90">
        <v>3</v>
      </c>
      <c r="AE90">
        <v>3</v>
      </c>
      <c r="AG90">
        <v>2</v>
      </c>
      <c r="AI90">
        <v>2</v>
      </c>
      <c r="AJ90">
        <v>2</v>
      </c>
      <c r="AK90">
        <v>4</v>
      </c>
      <c r="AM90">
        <v>1</v>
      </c>
      <c r="AU90">
        <v>7</v>
      </c>
      <c r="AV90">
        <v>9</v>
      </c>
      <c r="AW90">
        <v>16</v>
      </c>
      <c r="AX90">
        <v>1</v>
      </c>
      <c r="AY90">
        <v>1</v>
      </c>
      <c r="BA90">
        <v>1</v>
      </c>
      <c r="BF90">
        <v>2</v>
      </c>
      <c r="BK90">
        <v>3</v>
      </c>
      <c r="BN90">
        <v>2</v>
      </c>
      <c r="BO90">
        <v>12</v>
      </c>
      <c r="BP90">
        <v>3</v>
      </c>
      <c r="BQ90">
        <v>4</v>
      </c>
      <c r="BR90">
        <v>7</v>
      </c>
      <c r="BS90">
        <v>1</v>
      </c>
    </row>
    <row r="91" spans="1:52" ht="12.75">
      <c r="A91" s="1" t="s">
        <v>135</v>
      </c>
      <c r="B91" s="54">
        <v>52.09</v>
      </c>
      <c r="C91" s="38">
        <v>25.73</v>
      </c>
      <c r="D91" s="50">
        <v>5.86</v>
      </c>
      <c r="E91" s="38">
        <v>57.54</v>
      </c>
      <c r="F91" s="50">
        <v>45.23</v>
      </c>
      <c r="G91" s="86">
        <f t="shared" si="7"/>
        <v>36.743750000000006</v>
      </c>
      <c r="H91" s="57"/>
      <c r="I91" s="27">
        <v>41.14</v>
      </c>
      <c r="J91" s="27">
        <v>0.14</v>
      </c>
      <c r="K91" s="27">
        <v>104.33</v>
      </c>
      <c r="L91" s="24">
        <v>0.15</v>
      </c>
      <c r="M91" s="24">
        <v>0.82</v>
      </c>
      <c r="N91" s="27">
        <v>8.02</v>
      </c>
      <c r="O91" s="27">
        <v>139.35</v>
      </c>
      <c r="P91" s="97">
        <f t="shared" si="8"/>
        <v>0.03575259206292456</v>
      </c>
      <c r="Q91" s="17">
        <f t="shared" si="4"/>
        <v>2</v>
      </c>
      <c r="R91" s="95">
        <f t="shared" si="6"/>
        <v>2</v>
      </c>
      <c r="S91" s="17"/>
      <c r="U91" s="81"/>
      <c r="AC91">
        <v>1</v>
      </c>
      <c r="AZ91">
        <v>1</v>
      </c>
    </row>
    <row r="92" spans="1:19" ht="12.75">
      <c r="A92" s="1" t="s">
        <v>136</v>
      </c>
      <c r="B92" s="54"/>
      <c r="C92" s="38"/>
      <c r="D92" s="50"/>
      <c r="E92" s="38"/>
      <c r="F92" s="50"/>
      <c r="G92" s="86">
        <f t="shared" si="7"/>
        <v>0.0025</v>
      </c>
      <c r="H92" s="40"/>
      <c r="I92" s="27">
        <v>0.02</v>
      </c>
      <c r="J92" s="49"/>
      <c r="K92" s="49"/>
      <c r="L92" s="47"/>
      <c r="M92" s="47"/>
      <c r="N92" s="49"/>
      <c r="O92" s="27"/>
      <c r="P92" s="97">
        <f t="shared" si="8"/>
        <v>0</v>
      </c>
      <c r="Q92" s="17">
        <f t="shared" si="4"/>
        <v>0</v>
      </c>
      <c r="R92" s="95">
        <f t="shared" si="6"/>
        <v>0</v>
      </c>
      <c r="S92" s="17"/>
    </row>
    <row r="93" spans="1:69" ht="12.75">
      <c r="A93" s="1" t="s">
        <v>137</v>
      </c>
      <c r="B93" s="54">
        <v>0.06</v>
      </c>
      <c r="C93" s="38">
        <v>0.01</v>
      </c>
      <c r="D93" s="50">
        <v>0.01</v>
      </c>
      <c r="E93" s="38">
        <v>0.01</v>
      </c>
      <c r="F93" s="50">
        <v>0.01</v>
      </c>
      <c r="G93" s="86">
        <f t="shared" si="7"/>
        <v>0.005</v>
      </c>
      <c r="H93" s="57"/>
      <c r="I93" s="49"/>
      <c r="J93" s="49"/>
      <c r="K93" s="27">
        <v>0.04</v>
      </c>
      <c r="L93" s="47"/>
      <c r="M93" s="47"/>
      <c r="N93" s="49"/>
      <c r="O93" s="27"/>
      <c r="P93" s="97">
        <f t="shared" si="8"/>
        <v>0.01787629603146228</v>
      </c>
      <c r="Q93" s="17">
        <f t="shared" si="4"/>
        <v>1</v>
      </c>
      <c r="R93" s="95">
        <f t="shared" si="6"/>
        <v>1</v>
      </c>
      <c r="S93" s="17"/>
      <c r="BQ93">
        <v>1</v>
      </c>
    </row>
    <row r="94" spans="1:19" ht="12.75">
      <c r="A94" s="1" t="s">
        <v>138</v>
      </c>
      <c r="B94" s="54"/>
      <c r="C94" s="38"/>
      <c r="D94" s="50"/>
      <c r="E94" s="38"/>
      <c r="F94" s="50"/>
      <c r="G94" s="86">
        <f t="shared" si="7"/>
        <v>0.0025</v>
      </c>
      <c r="H94" s="57"/>
      <c r="I94" s="27">
        <v>0.02</v>
      </c>
      <c r="J94" s="49"/>
      <c r="K94" s="49"/>
      <c r="L94" s="47"/>
      <c r="M94" s="47"/>
      <c r="N94" s="49"/>
      <c r="O94" s="27"/>
      <c r="P94" s="97">
        <f t="shared" si="8"/>
        <v>0</v>
      </c>
      <c r="Q94" s="17">
        <f aca="true" t="shared" si="9" ref="Q94:Q137">SUM(T94:BX94)</f>
        <v>0</v>
      </c>
      <c r="R94" s="95">
        <f t="shared" si="6"/>
        <v>0</v>
      </c>
      <c r="S94" s="17"/>
    </row>
    <row r="95" spans="1:19" ht="12.75">
      <c r="A95" s="1" t="s">
        <v>139</v>
      </c>
      <c r="B95" s="54"/>
      <c r="C95" s="38"/>
      <c r="D95" s="50"/>
      <c r="E95" s="38"/>
      <c r="F95" s="50"/>
      <c r="G95" s="86">
        <f t="shared" si="7"/>
        <v>0.005</v>
      </c>
      <c r="H95" s="57"/>
      <c r="I95" s="49"/>
      <c r="J95" s="49"/>
      <c r="K95" s="27">
        <v>0.04</v>
      </c>
      <c r="L95" s="47"/>
      <c r="M95" s="47"/>
      <c r="N95" s="49"/>
      <c r="O95" s="27"/>
      <c r="P95" s="97">
        <f t="shared" si="8"/>
        <v>0</v>
      </c>
      <c r="Q95" s="17">
        <f t="shared" si="9"/>
        <v>0</v>
      </c>
      <c r="R95" s="95">
        <f t="shared" si="6"/>
        <v>0</v>
      </c>
      <c r="S95" s="17"/>
    </row>
    <row r="96" spans="1:75" ht="12.75">
      <c r="A96" s="1" t="s">
        <v>140</v>
      </c>
      <c r="B96" s="55">
        <v>7.2</v>
      </c>
      <c r="C96" s="38">
        <v>8.25</v>
      </c>
      <c r="D96" s="51">
        <v>11.19</v>
      </c>
      <c r="E96" s="38">
        <v>9.69</v>
      </c>
      <c r="F96" s="50">
        <v>11.59</v>
      </c>
      <c r="G96" s="86">
        <f t="shared" si="7"/>
        <v>6.57</v>
      </c>
      <c r="H96" s="26">
        <v>8.18</v>
      </c>
      <c r="I96" s="27">
        <v>9.28</v>
      </c>
      <c r="J96" s="27">
        <v>4.86</v>
      </c>
      <c r="K96" s="27">
        <v>8.02</v>
      </c>
      <c r="L96" s="24">
        <v>6.31</v>
      </c>
      <c r="M96" s="24">
        <v>6.33</v>
      </c>
      <c r="N96" s="27">
        <v>5.02</v>
      </c>
      <c r="O96" s="27">
        <v>4.56</v>
      </c>
      <c r="P96" s="97">
        <f t="shared" si="8"/>
        <v>5.184125849124062</v>
      </c>
      <c r="Q96" s="17">
        <f t="shared" si="9"/>
        <v>290</v>
      </c>
      <c r="R96" s="95">
        <f t="shared" si="6"/>
        <v>40</v>
      </c>
      <c r="S96" s="17">
        <v>8</v>
      </c>
      <c r="T96">
        <v>3</v>
      </c>
      <c r="W96">
        <v>17</v>
      </c>
      <c r="Y96">
        <v>1</v>
      </c>
      <c r="Z96">
        <v>12</v>
      </c>
      <c r="AB96">
        <v>5</v>
      </c>
      <c r="AC96">
        <v>4</v>
      </c>
      <c r="AD96">
        <v>7</v>
      </c>
      <c r="AE96">
        <v>4</v>
      </c>
      <c r="AF96">
        <v>2</v>
      </c>
      <c r="AG96">
        <v>5</v>
      </c>
      <c r="AH96">
        <v>16</v>
      </c>
      <c r="AI96">
        <v>6</v>
      </c>
      <c r="AJ96">
        <v>2</v>
      </c>
      <c r="AK96">
        <v>5</v>
      </c>
      <c r="AM96">
        <v>2</v>
      </c>
      <c r="AO96">
        <v>19</v>
      </c>
      <c r="AP96">
        <v>2</v>
      </c>
      <c r="AQ96">
        <v>13</v>
      </c>
      <c r="AR96">
        <v>3</v>
      </c>
      <c r="AS96">
        <v>9</v>
      </c>
      <c r="AU96">
        <v>3</v>
      </c>
      <c r="AV96">
        <v>3</v>
      </c>
      <c r="AW96">
        <v>6</v>
      </c>
      <c r="AX96">
        <v>1</v>
      </c>
      <c r="AY96">
        <v>9</v>
      </c>
      <c r="BA96">
        <v>14</v>
      </c>
      <c r="BB96">
        <v>15</v>
      </c>
      <c r="BD96">
        <v>3</v>
      </c>
      <c r="BE96">
        <v>1</v>
      </c>
      <c r="BG96">
        <v>17</v>
      </c>
      <c r="BH96">
        <v>2</v>
      </c>
      <c r="BI96">
        <v>6</v>
      </c>
      <c r="BK96">
        <v>16</v>
      </c>
      <c r="BL96">
        <v>5</v>
      </c>
      <c r="BO96">
        <v>9</v>
      </c>
      <c r="BQ96">
        <v>14</v>
      </c>
      <c r="BR96">
        <v>8</v>
      </c>
      <c r="BT96">
        <v>18</v>
      </c>
      <c r="BV96">
        <v>2</v>
      </c>
      <c r="BW96">
        <v>1</v>
      </c>
    </row>
    <row r="97" spans="1:67" ht="12.75">
      <c r="A97" s="1" t="s">
        <v>141</v>
      </c>
      <c r="B97" s="54"/>
      <c r="C97" s="38"/>
      <c r="D97" s="50"/>
      <c r="E97" s="38"/>
      <c r="F97" s="50"/>
      <c r="G97" s="86">
        <f t="shared" si="7"/>
        <v>0.09727813852813852</v>
      </c>
      <c r="H97" s="25">
        <f>5/46.2</f>
        <v>0.10822510822510822</v>
      </c>
      <c r="I97" s="27">
        <v>0.02</v>
      </c>
      <c r="J97" s="27">
        <v>0.06</v>
      </c>
      <c r="K97" s="27">
        <v>0.06</v>
      </c>
      <c r="L97" s="24">
        <v>0.2</v>
      </c>
      <c r="M97" s="24">
        <v>0.07</v>
      </c>
      <c r="N97" s="27">
        <v>0.2</v>
      </c>
      <c r="O97" s="27">
        <v>0.06</v>
      </c>
      <c r="P97" s="97">
        <f t="shared" si="8"/>
        <v>0.053628888094386845</v>
      </c>
      <c r="Q97" s="17">
        <f t="shared" si="9"/>
        <v>3</v>
      </c>
      <c r="R97" s="95">
        <f t="shared" si="6"/>
        <v>2</v>
      </c>
      <c r="S97" s="17"/>
      <c r="Z97">
        <v>1</v>
      </c>
      <c r="BO97">
        <v>2</v>
      </c>
    </row>
    <row r="98" spans="1:70" ht="12.75">
      <c r="A98" s="1" t="s">
        <v>142</v>
      </c>
      <c r="B98" s="54">
        <v>0.79</v>
      </c>
      <c r="C98" s="38">
        <v>1.29</v>
      </c>
      <c r="D98" s="50">
        <v>2.29</v>
      </c>
      <c r="E98" s="38">
        <v>0.52</v>
      </c>
      <c r="F98" s="50">
        <v>0.97</v>
      </c>
      <c r="G98" s="86">
        <f t="shared" si="7"/>
        <v>1.6702983126972566</v>
      </c>
      <c r="H98" s="26">
        <v>0.28</v>
      </c>
      <c r="I98" s="27">
        <v>2.05</v>
      </c>
      <c r="J98" s="27">
        <v>4.68</v>
      </c>
      <c r="K98" s="27">
        <v>0.26</v>
      </c>
      <c r="L98" s="24">
        <v>1.33</v>
      </c>
      <c r="M98" s="24">
        <v>2.25</v>
      </c>
      <c r="N98" s="27">
        <v>1.4323865015780528</v>
      </c>
      <c r="O98" s="27">
        <v>1.08</v>
      </c>
      <c r="P98" s="97">
        <f t="shared" si="8"/>
        <v>1.6803718269574546</v>
      </c>
      <c r="Q98" s="17">
        <f t="shared" si="9"/>
        <v>94</v>
      </c>
      <c r="R98" s="95">
        <f t="shared" si="6"/>
        <v>12</v>
      </c>
      <c r="S98" s="17">
        <v>5</v>
      </c>
      <c r="Y98">
        <v>22</v>
      </c>
      <c r="AB98">
        <v>7</v>
      </c>
      <c r="AG98">
        <v>6</v>
      </c>
      <c r="AN98">
        <v>6</v>
      </c>
      <c r="AQ98">
        <v>18</v>
      </c>
      <c r="AS98">
        <v>1</v>
      </c>
      <c r="AX98">
        <v>5</v>
      </c>
      <c r="AZ98">
        <v>5</v>
      </c>
      <c r="BG98">
        <v>8</v>
      </c>
      <c r="BJ98">
        <v>9</v>
      </c>
      <c r="BP98">
        <v>1</v>
      </c>
      <c r="BR98">
        <v>6</v>
      </c>
    </row>
    <row r="99" spans="1:76" ht="12.75">
      <c r="A99" s="1" t="s">
        <v>143</v>
      </c>
      <c r="B99" s="54">
        <v>10.23</v>
      </c>
      <c r="C99" s="38">
        <v>8.59</v>
      </c>
      <c r="D99" s="51">
        <v>8.7</v>
      </c>
      <c r="E99" s="38">
        <v>7.61</v>
      </c>
      <c r="F99" s="50">
        <v>4.68</v>
      </c>
      <c r="G99" s="86">
        <f t="shared" si="7"/>
        <v>3.97</v>
      </c>
      <c r="H99" s="26">
        <v>3.27</v>
      </c>
      <c r="I99" s="27">
        <v>2.58</v>
      </c>
      <c r="J99" s="27">
        <v>3.35</v>
      </c>
      <c r="K99" s="27">
        <v>4.21</v>
      </c>
      <c r="L99" s="24">
        <v>4.66</v>
      </c>
      <c r="M99" s="24">
        <v>5.24</v>
      </c>
      <c r="N99" s="27">
        <v>4.06</v>
      </c>
      <c r="O99" s="27">
        <v>4.39</v>
      </c>
      <c r="P99" s="97">
        <f t="shared" si="8"/>
        <v>2.9674651412227386</v>
      </c>
      <c r="Q99" s="17">
        <f t="shared" si="9"/>
        <v>166</v>
      </c>
      <c r="R99" s="95">
        <f t="shared" si="6"/>
        <v>36</v>
      </c>
      <c r="S99" s="17">
        <v>6</v>
      </c>
      <c r="T99">
        <v>2</v>
      </c>
      <c r="V99">
        <v>2</v>
      </c>
      <c r="W99">
        <v>8</v>
      </c>
      <c r="X99">
        <v>3</v>
      </c>
      <c r="Y99">
        <v>3</v>
      </c>
      <c r="Z99">
        <v>7</v>
      </c>
      <c r="AB99">
        <v>2</v>
      </c>
      <c r="AC99">
        <v>5</v>
      </c>
      <c r="AD99">
        <v>7</v>
      </c>
      <c r="AE99">
        <v>9</v>
      </c>
      <c r="AF99">
        <v>2</v>
      </c>
      <c r="AG99">
        <v>10</v>
      </c>
      <c r="AH99">
        <v>28</v>
      </c>
      <c r="AI99">
        <v>3</v>
      </c>
      <c r="AK99">
        <v>3</v>
      </c>
      <c r="AM99">
        <v>10</v>
      </c>
      <c r="AN99">
        <v>4</v>
      </c>
      <c r="AO99">
        <v>2</v>
      </c>
      <c r="AQ99">
        <v>8</v>
      </c>
      <c r="AS99">
        <v>6</v>
      </c>
      <c r="AT99">
        <v>8</v>
      </c>
      <c r="AW99">
        <v>3</v>
      </c>
      <c r="AX99">
        <v>2</v>
      </c>
      <c r="AY99">
        <v>2</v>
      </c>
      <c r="BA99">
        <v>1</v>
      </c>
      <c r="BC99">
        <v>1</v>
      </c>
      <c r="BE99">
        <v>2</v>
      </c>
      <c r="BH99">
        <v>3</v>
      </c>
      <c r="BJ99">
        <v>6</v>
      </c>
      <c r="BK99">
        <v>2</v>
      </c>
      <c r="BL99">
        <v>1</v>
      </c>
      <c r="BR99">
        <v>1</v>
      </c>
      <c r="BT99">
        <v>2</v>
      </c>
      <c r="BV99">
        <v>3</v>
      </c>
      <c r="BW99">
        <v>4</v>
      </c>
      <c r="BX99">
        <v>1</v>
      </c>
    </row>
    <row r="100" spans="1:19" ht="12.75">
      <c r="A100" s="1" t="s">
        <v>250</v>
      </c>
      <c r="B100" s="54"/>
      <c r="C100" s="38">
        <v>0.01</v>
      </c>
      <c r="D100" s="50"/>
      <c r="E100" s="38"/>
      <c r="F100" s="50"/>
      <c r="G100" s="86">
        <f t="shared" si="7"/>
        <v>0</v>
      </c>
      <c r="H100" s="26"/>
      <c r="I100" s="27"/>
      <c r="J100" s="27"/>
      <c r="K100" s="27"/>
      <c r="L100" s="24"/>
      <c r="M100" s="24"/>
      <c r="N100" s="27"/>
      <c r="O100" s="27"/>
      <c r="P100" s="97">
        <f t="shared" si="8"/>
        <v>0</v>
      </c>
      <c r="Q100" s="17">
        <f t="shared" si="9"/>
        <v>0</v>
      </c>
      <c r="R100" s="95">
        <f t="shared" si="6"/>
        <v>0</v>
      </c>
      <c r="S100" s="17"/>
    </row>
    <row r="101" spans="1:76" ht="12.75">
      <c r="A101" s="1" t="s">
        <v>144</v>
      </c>
      <c r="B101" s="54">
        <v>7.16</v>
      </c>
      <c r="C101" s="38">
        <v>3.98</v>
      </c>
      <c r="D101" s="50">
        <v>5.02</v>
      </c>
      <c r="E101" s="38">
        <v>4.32</v>
      </c>
      <c r="F101" s="51">
        <v>3.6</v>
      </c>
      <c r="G101" s="86">
        <f t="shared" si="7"/>
        <v>3.5912499999999996</v>
      </c>
      <c r="H101" s="26">
        <v>3.06</v>
      </c>
      <c r="I101" s="27">
        <v>2.95</v>
      </c>
      <c r="J101" s="27">
        <v>2.86</v>
      </c>
      <c r="K101" s="27">
        <v>3.25</v>
      </c>
      <c r="L101" s="24">
        <v>4.5</v>
      </c>
      <c r="M101" s="24">
        <v>4.51</v>
      </c>
      <c r="N101" s="27">
        <v>4.03</v>
      </c>
      <c r="O101" s="27">
        <v>3.57</v>
      </c>
      <c r="P101" s="97">
        <f t="shared" si="8"/>
        <v>2.8244547729710403</v>
      </c>
      <c r="Q101" s="17">
        <f t="shared" si="9"/>
        <v>158</v>
      </c>
      <c r="R101" s="95">
        <f aca="true" t="shared" si="10" ref="R101:R132">COUNTA(T101:BX101)</f>
        <v>43</v>
      </c>
      <c r="S101" s="17">
        <v>11</v>
      </c>
      <c r="T101">
        <v>1</v>
      </c>
      <c r="U101">
        <v>1</v>
      </c>
      <c r="W101">
        <v>11</v>
      </c>
      <c r="X101">
        <v>2</v>
      </c>
      <c r="Y101">
        <v>6</v>
      </c>
      <c r="Z101">
        <v>7</v>
      </c>
      <c r="AB101">
        <v>1</v>
      </c>
      <c r="AC101">
        <v>2</v>
      </c>
      <c r="AD101">
        <v>3</v>
      </c>
      <c r="AE101">
        <v>4</v>
      </c>
      <c r="AF101">
        <v>1</v>
      </c>
      <c r="AG101">
        <v>5</v>
      </c>
      <c r="AH101">
        <v>5</v>
      </c>
      <c r="AI101">
        <v>2</v>
      </c>
      <c r="AJ101">
        <v>2</v>
      </c>
      <c r="AK101">
        <v>1</v>
      </c>
      <c r="AL101">
        <v>3</v>
      </c>
      <c r="AM101">
        <v>10</v>
      </c>
      <c r="AN101">
        <v>5</v>
      </c>
      <c r="AO101">
        <v>8</v>
      </c>
      <c r="AP101">
        <v>1</v>
      </c>
      <c r="AQ101">
        <v>6</v>
      </c>
      <c r="AS101">
        <v>5</v>
      </c>
      <c r="AT101">
        <v>1</v>
      </c>
      <c r="AU101">
        <v>1</v>
      </c>
      <c r="AV101">
        <v>1</v>
      </c>
      <c r="AW101">
        <v>2</v>
      </c>
      <c r="AY101">
        <v>3</v>
      </c>
      <c r="AZ101">
        <v>1</v>
      </c>
      <c r="BA101">
        <v>5</v>
      </c>
      <c r="BB101">
        <v>1</v>
      </c>
      <c r="BC101">
        <v>4</v>
      </c>
      <c r="BG101">
        <v>1</v>
      </c>
      <c r="BI101">
        <v>3</v>
      </c>
      <c r="BJ101">
        <v>4</v>
      </c>
      <c r="BK101">
        <v>9</v>
      </c>
      <c r="BN101">
        <v>2</v>
      </c>
      <c r="BO101">
        <v>1</v>
      </c>
      <c r="BP101">
        <v>1</v>
      </c>
      <c r="BQ101">
        <v>9</v>
      </c>
      <c r="BV101">
        <v>9</v>
      </c>
      <c r="BW101">
        <v>3</v>
      </c>
      <c r="BX101">
        <v>5</v>
      </c>
    </row>
    <row r="102" spans="1:74" ht="12.75">
      <c r="A102" s="1" t="s">
        <v>145</v>
      </c>
      <c r="B102" s="54">
        <v>2.11</v>
      </c>
      <c r="C102" s="45">
        <v>1.9</v>
      </c>
      <c r="D102" s="50">
        <v>2.39</v>
      </c>
      <c r="E102" s="45">
        <v>1.8</v>
      </c>
      <c r="F102" s="51">
        <v>2.3</v>
      </c>
      <c r="G102" s="86">
        <f t="shared" si="7"/>
        <v>2.09</v>
      </c>
      <c r="H102" s="25">
        <v>1.3</v>
      </c>
      <c r="I102" s="27">
        <v>1.84</v>
      </c>
      <c r="J102" s="27">
        <v>1.17</v>
      </c>
      <c r="K102" s="27">
        <v>3.04</v>
      </c>
      <c r="L102" s="24">
        <v>1.46</v>
      </c>
      <c r="M102" s="24">
        <v>2.65</v>
      </c>
      <c r="N102" s="27">
        <v>2.34</v>
      </c>
      <c r="O102" s="27">
        <v>2.92</v>
      </c>
      <c r="P102" s="97">
        <f t="shared" si="8"/>
        <v>1.8591347872720774</v>
      </c>
      <c r="Q102" s="17">
        <f t="shared" si="9"/>
        <v>104</v>
      </c>
      <c r="R102" s="95">
        <f t="shared" si="10"/>
        <v>32</v>
      </c>
      <c r="S102" s="17">
        <v>6</v>
      </c>
      <c r="T102">
        <v>5</v>
      </c>
      <c r="U102">
        <v>5</v>
      </c>
      <c r="W102">
        <v>1</v>
      </c>
      <c r="X102">
        <v>1</v>
      </c>
      <c r="Y102">
        <v>2</v>
      </c>
      <c r="Z102">
        <v>3</v>
      </c>
      <c r="AB102">
        <v>4</v>
      </c>
      <c r="AC102">
        <v>1</v>
      </c>
      <c r="AE102">
        <v>5</v>
      </c>
      <c r="AF102">
        <v>6</v>
      </c>
      <c r="AG102">
        <v>6</v>
      </c>
      <c r="AH102">
        <v>7</v>
      </c>
      <c r="AI102">
        <v>1</v>
      </c>
      <c r="AK102">
        <v>3</v>
      </c>
      <c r="AM102">
        <v>7</v>
      </c>
      <c r="AO102">
        <v>1</v>
      </c>
      <c r="AP102">
        <v>2</v>
      </c>
      <c r="AQ102">
        <v>9</v>
      </c>
      <c r="AT102">
        <v>2</v>
      </c>
      <c r="AV102">
        <v>2</v>
      </c>
      <c r="AW102">
        <v>3</v>
      </c>
      <c r="AY102">
        <v>1</v>
      </c>
      <c r="BA102">
        <v>3</v>
      </c>
      <c r="BC102">
        <v>2</v>
      </c>
      <c r="BH102">
        <v>3</v>
      </c>
      <c r="BJ102">
        <v>4</v>
      </c>
      <c r="BN102">
        <v>2</v>
      </c>
      <c r="BO102">
        <v>4</v>
      </c>
      <c r="BP102">
        <v>1</v>
      </c>
      <c r="BQ102">
        <v>3</v>
      </c>
      <c r="BR102">
        <v>3</v>
      </c>
      <c r="BV102">
        <v>2</v>
      </c>
    </row>
    <row r="103" spans="1:76" ht="12.75">
      <c r="A103" s="1" t="s">
        <v>146</v>
      </c>
      <c r="B103" s="54">
        <v>2.85</v>
      </c>
      <c r="C103" s="38">
        <v>2.54</v>
      </c>
      <c r="D103" s="51">
        <v>5</v>
      </c>
      <c r="E103" s="38">
        <v>10.74</v>
      </c>
      <c r="F103" s="50">
        <v>23.02</v>
      </c>
      <c r="G103" s="86">
        <f t="shared" si="7"/>
        <v>39.01625</v>
      </c>
      <c r="H103" s="26">
        <v>32.37</v>
      </c>
      <c r="I103" s="27">
        <v>38.55</v>
      </c>
      <c r="J103" s="27">
        <v>39.15</v>
      </c>
      <c r="K103" s="27">
        <v>36.17</v>
      </c>
      <c r="L103" s="24">
        <v>40.46</v>
      </c>
      <c r="M103" s="24">
        <v>41.23</v>
      </c>
      <c r="N103" s="27">
        <v>35.7</v>
      </c>
      <c r="O103" s="27">
        <v>48.5</v>
      </c>
      <c r="P103" s="97">
        <f t="shared" si="8"/>
        <v>46.99678226671434</v>
      </c>
      <c r="Q103" s="17">
        <f t="shared" si="9"/>
        <v>2629</v>
      </c>
      <c r="R103" s="95">
        <f t="shared" si="10"/>
        <v>56</v>
      </c>
      <c r="S103" s="17">
        <v>11</v>
      </c>
      <c r="T103">
        <v>83</v>
      </c>
      <c r="U103" s="81">
        <v>37</v>
      </c>
      <c r="V103">
        <v>20</v>
      </c>
      <c r="W103" s="81">
        <v>42</v>
      </c>
      <c r="X103">
        <v>54</v>
      </c>
      <c r="Y103">
        <v>42</v>
      </c>
      <c r="Z103">
        <v>51</v>
      </c>
      <c r="AA103">
        <v>9</v>
      </c>
      <c r="AB103">
        <v>32</v>
      </c>
      <c r="AC103">
        <v>78</v>
      </c>
      <c r="AD103">
        <v>20</v>
      </c>
      <c r="AE103">
        <v>152</v>
      </c>
      <c r="AF103">
        <v>56</v>
      </c>
      <c r="AG103">
        <v>57</v>
      </c>
      <c r="AH103">
        <v>38</v>
      </c>
      <c r="AI103">
        <v>90</v>
      </c>
      <c r="AJ103">
        <v>14</v>
      </c>
      <c r="AK103">
        <v>39</v>
      </c>
      <c r="AL103">
        <v>11</v>
      </c>
      <c r="AM103">
        <v>135</v>
      </c>
      <c r="AN103">
        <v>2</v>
      </c>
      <c r="AO103">
        <v>26</v>
      </c>
      <c r="AP103">
        <v>12</v>
      </c>
      <c r="AQ103">
        <v>54</v>
      </c>
      <c r="AR103">
        <v>51</v>
      </c>
      <c r="AS103">
        <v>4</v>
      </c>
      <c r="AT103">
        <v>50</v>
      </c>
      <c r="AU103">
        <v>43</v>
      </c>
      <c r="AV103">
        <v>75</v>
      </c>
      <c r="AW103">
        <v>119</v>
      </c>
      <c r="AX103">
        <v>23</v>
      </c>
      <c r="AY103">
        <v>60</v>
      </c>
      <c r="AZ103">
        <v>58</v>
      </c>
      <c r="BA103">
        <v>9</v>
      </c>
      <c r="BC103">
        <v>5</v>
      </c>
      <c r="BD103">
        <v>33</v>
      </c>
      <c r="BE103">
        <v>3</v>
      </c>
      <c r="BF103">
        <v>78</v>
      </c>
      <c r="BG103">
        <v>45</v>
      </c>
      <c r="BH103">
        <v>42</v>
      </c>
      <c r="BI103">
        <v>52</v>
      </c>
      <c r="BJ103">
        <v>68</v>
      </c>
      <c r="BK103">
        <v>149</v>
      </c>
      <c r="BL103">
        <v>23</v>
      </c>
      <c r="BM103">
        <v>4</v>
      </c>
      <c r="BN103">
        <v>28</v>
      </c>
      <c r="BO103">
        <v>94</v>
      </c>
      <c r="BP103">
        <v>97</v>
      </c>
      <c r="BQ103">
        <v>58</v>
      </c>
      <c r="BR103">
        <v>135</v>
      </c>
      <c r="BS103">
        <v>4</v>
      </c>
      <c r="BT103">
        <v>19</v>
      </c>
      <c r="BU103">
        <v>2</v>
      </c>
      <c r="BV103">
        <v>24</v>
      </c>
      <c r="BW103">
        <v>8</v>
      </c>
      <c r="BX103">
        <v>12</v>
      </c>
    </row>
    <row r="104" spans="1:76" ht="12.75">
      <c r="A104" s="1" t="s">
        <v>147</v>
      </c>
      <c r="B104" s="54">
        <v>33.08</v>
      </c>
      <c r="C104" s="38">
        <v>33.74</v>
      </c>
      <c r="D104" s="51">
        <v>49.43</v>
      </c>
      <c r="E104" s="38">
        <v>40.04</v>
      </c>
      <c r="F104" s="50">
        <v>44.77</v>
      </c>
      <c r="G104" s="86">
        <f t="shared" si="7"/>
        <v>54.268750000000004</v>
      </c>
      <c r="H104" s="26">
        <v>50.53</v>
      </c>
      <c r="I104" s="27">
        <v>44.9</v>
      </c>
      <c r="J104" s="27">
        <v>44.7</v>
      </c>
      <c r="K104" s="27">
        <v>49.38</v>
      </c>
      <c r="L104" s="24">
        <v>49.87</v>
      </c>
      <c r="M104" s="24">
        <v>55.38</v>
      </c>
      <c r="N104" s="27">
        <v>67.34</v>
      </c>
      <c r="O104" s="27">
        <v>72.05</v>
      </c>
      <c r="P104" s="97">
        <f t="shared" si="8"/>
        <v>72.041473006793</v>
      </c>
      <c r="Q104" s="17">
        <f t="shared" si="9"/>
        <v>4030</v>
      </c>
      <c r="R104" s="95">
        <f t="shared" si="10"/>
        <v>57</v>
      </c>
      <c r="S104" s="17">
        <v>26</v>
      </c>
      <c r="T104">
        <v>104</v>
      </c>
      <c r="U104" s="81">
        <v>64</v>
      </c>
      <c r="V104">
        <v>30</v>
      </c>
      <c r="W104" s="81">
        <v>52</v>
      </c>
      <c r="X104">
        <v>78</v>
      </c>
      <c r="Y104">
        <v>122</v>
      </c>
      <c r="Z104">
        <v>26</v>
      </c>
      <c r="AA104">
        <v>49</v>
      </c>
      <c r="AB104">
        <v>81</v>
      </c>
      <c r="AC104">
        <v>103</v>
      </c>
      <c r="AD104">
        <v>11</v>
      </c>
      <c r="AE104">
        <v>104</v>
      </c>
      <c r="AF104">
        <v>169</v>
      </c>
      <c r="AG104">
        <v>117</v>
      </c>
      <c r="AH104">
        <v>58</v>
      </c>
      <c r="AI104">
        <v>150</v>
      </c>
      <c r="AJ104">
        <v>62</v>
      </c>
      <c r="AK104">
        <v>37</v>
      </c>
      <c r="AL104">
        <v>10</v>
      </c>
      <c r="AM104">
        <v>132</v>
      </c>
      <c r="AN104">
        <v>1</v>
      </c>
      <c r="AO104">
        <v>74</v>
      </c>
      <c r="AP104">
        <v>3</v>
      </c>
      <c r="AQ104">
        <v>47</v>
      </c>
      <c r="AR104">
        <v>48</v>
      </c>
      <c r="AS104">
        <v>19</v>
      </c>
      <c r="AT104">
        <v>28</v>
      </c>
      <c r="AU104">
        <v>160</v>
      </c>
      <c r="AV104">
        <v>116</v>
      </c>
      <c r="AW104">
        <v>149</v>
      </c>
      <c r="AX104">
        <v>60</v>
      </c>
      <c r="AY104">
        <v>160</v>
      </c>
      <c r="AZ104">
        <v>35</v>
      </c>
      <c r="BA104">
        <v>29</v>
      </c>
      <c r="BB104">
        <v>4</v>
      </c>
      <c r="BC104">
        <v>13</v>
      </c>
      <c r="BD104">
        <v>37</v>
      </c>
      <c r="BE104">
        <v>39</v>
      </c>
      <c r="BF104">
        <v>299</v>
      </c>
      <c r="BG104">
        <v>140</v>
      </c>
      <c r="BH104">
        <v>70</v>
      </c>
      <c r="BI104">
        <v>124</v>
      </c>
      <c r="BJ104">
        <v>90</v>
      </c>
      <c r="BK104">
        <v>147</v>
      </c>
      <c r="BL104">
        <v>22</v>
      </c>
      <c r="BM104">
        <v>5</v>
      </c>
      <c r="BN104">
        <v>70</v>
      </c>
      <c r="BO104">
        <v>90</v>
      </c>
      <c r="BP104">
        <v>90</v>
      </c>
      <c r="BQ104">
        <v>33</v>
      </c>
      <c r="BR104">
        <v>106</v>
      </c>
      <c r="BS104">
        <v>51</v>
      </c>
      <c r="BT104">
        <v>22</v>
      </c>
      <c r="BU104">
        <v>11</v>
      </c>
      <c r="BV104">
        <v>28</v>
      </c>
      <c r="BW104">
        <v>41</v>
      </c>
      <c r="BX104">
        <v>10</v>
      </c>
    </row>
    <row r="105" spans="1:19" ht="12.75">
      <c r="A105" s="1" t="s">
        <v>148</v>
      </c>
      <c r="B105" s="54"/>
      <c r="C105" s="38"/>
      <c r="D105" s="50">
        <v>0.02</v>
      </c>
      <c r="E105" s="38"/>
      <c r="F105" s="50">
        <v>0.04</v>
      </c>
      <c r="G105" s="86">
        <f t="shared" si="7"/>
        <v>0.024999999999999998</v>
      </c>
      <c r="H105" s="40"/>
      <c r="I105" s="49"/>
      <c r="J105" s="27">
        <v>0.04</v>
      </c>
      <c r="K105" s="27">
        <v>0.08</v>
      </c>
      <c r="L105" s="24">
        <v>0.02</v>
      </c>
      <c r="M105" s="24">
        <v>0.03</v>
      </c>
      <c r="N105" s="49"/>
      <c r="O105" s="27">
        <v>0.03</v>
      </c>
      <c r="P105" s="97">
        <f t="shared" si="8"/>
        <v>0</v>
      </c>
      <c r="Q105" s="17">
        <f t="shared" si="9"/>
        <v>0</v>
      </c>
      <c r="R105" s="95">
        <f t="shared" si="10"/>
        <v>0</v>
      </c>
      <c r="S105" s="17"/>
    </row>
    <row r="106" spans="1:75" ht="12.75">
      <c r="A106" s="1" t="s">
        <v>149</v>
      </c>
      <c r="B106" s="54">
        <v>1.48</v>
      </c>
      <c r="C106" s="38">
        <v>1.13</v>
      </c>
      <c r="D106" s="50">
        <v>0.87</v>
      </c>
      <c r="E106" s="38">
        <v>0.96</v>
      </c>
      <c r="F106" s="50">
        <v>1.04</v>
      </c>
      <c r="G106" s="86">
        <f t="shared" si="7"/>
        <v>1.2287500000000002</v>
      </c>
      <c r="H106" s="26">
        <v>1.22</v>
      </c>
      <c r="I106" s="27">
        <v>1.23</v>
      </c>
      <c r="J106" s="27">
        <v>0.83</v>
      </c>
      <c r="K106" s="27">
        <v>0.89</v>
      </c>
      <c r="L106" s="24">
        <v>1.04</v>
      </c>
      <c r="M106" s="24">
        <v>1.69</v>
      </c>
      <c r="N106" s="27">
        <v>1.31</v>
      </c>
      <c r="O106" s="27">
        <v>1.62</v>
      </c>
      <c r="P106" s="97">
        <f t="shared" si="8"/>
        <v>1.1619592420450484</v>
      </c>
      <c r="Q106" s="17">
        <f t="shared" si="9"/>
        <v>65</v>
      </c>
      <c r="R106" s="95">
        <f t="shared" si="10"/>
        <v>32</v>
      </c>
      <c r="S106" s="17">
        <v>1</v>
      </c>
      <c r="W106">
        <v>4</v>
      </c>
      <c r="Y106">
        <v>1</v>
      </c>
      <c r="Z106">
        <v>2</v>
      </c>
      <c r="AA106">
        <v>1</v>
      </c>
      <c r="AC106">
        <v>1</v>
      </c>
      <c r="AD106">
        <v>1</v>
      </c>
      <c r="AF106">
        <v>2</v>
      </c>
      <c r="AH106">
        <v>2</v>
      </c>
      <c r="AK106">
        <v>3</v>
      </c>
      <c r="AL106">
        <v>1</v>
      </c>
      <c r="AM106">
        <v>2</v>
      </c>
      <c r="AN106">
        <v>2</v>
      </c>
      <c r="AO106">
        <v>3</v>
      </c>
      <c r="AQ106">
        <v>2</v>
      </c>
      <c r="AS106">
        <v>1</v>
      </c>
      <c r="AV106">
        <v>1</v>
      </c>
      <c r="AW106">
        <v>3</v>
      </c>
      <c r="AY106">
        <v>2</v>
      </c>
      <c r="AZ106">
        <v>1</v>
      </c>
      <c r="BA106">
        <v>3</v>
      </c>
      <c r="BG106">
        <v>4</v>
      </c>
      <c r="BH106">
        <v>1</v>
      </c>
      <c r="BI106">
        <v>1</v>
      </c>
      <c r="BJ106">
        <v>1</v>
      </c>
      <c r="BK106">
        <v>3</v>
      </c>
      <c r="BL106">
        <v>1</v>
      </c>
      <c r="BO106">
        <v>4</v>
      </c>
      <c r="BP106">
        <v>1</v>
      </c>
      <c r="BQ106">
        <v>2</v>
      </c>
      <c r="BR106">
        <v>7</v>
      </c>
      <c r="BU106">
        <v>1</v>
      </c>
      <c r="BW106">
        <v>1</v>
      </c>
    </row>
    <row r="107" spans="1:70" ht="12.75">
      <c r="A107" s="1" t="s">
        <v>150</v>
      </c>
      <c r="B107" s="54">
        <v>0.09</v>
      </c>
      <c r="C107" s="38">
        <v>0.04</v>
      </c>
      <c r="D107" s="50">
        <v>0.11</v>
      </c>
      <c r="E107" s="38">
        <v>0.09</v>
      </c>
      <c r="F107" s="51">
        <v>0.1</v>
      </c>
      <c r="G107" s="86">
        <f t="shared" si="7"/>
        <v>0.18625</v>
      </c>
      <c r="H107" s="26">
        <v>0.21</v>
      </c>
      <c r="I107" s="27">
        <v>0.31</v>
      </c>
      <c r="J107" s="27">
        <v>0.2</v>
      </c>
      <c r="K107" s="27">
        <v>0.06</v>
      </c>
      <c r="L107" s="24">
        <v>0.05</v>
      </c>
      <c r="M107" s="24">
        <v>0.27</v>
      </c>
      <c r="N107" s="27">
        <v>0.17</v>
      </c>
      <c r="O107" s="27">
        <v>0.22</v>
      </c>
      <c r="P107" s="97">
        <f t="shared" si="8"/>
        <v>0.23239184840900967</v>
      </c>
      <c r="Q107" s="17">
        <f t="shared" si="9"/>
        <v>13</v>
      </c>
      <c r="R107" s="95">
        <f t="shared" si="10"/>
        <v>9</v>
      </c>
      <c r="S107" s="17"/>
      <c r="AE107">
        <v>1</v>
      </c>
      <c r="AK107">
        <v>3</v>
      </c>
      <c r="AL107">
        <v>2</v>
      </c>
      <c r="AW107">
        <v>1</v>
      </c>
      <c r="BH107">
        <v>1</v>
      </c>
      <c r="BJ107">
        <v>2</v>
      </c>
      <c r="BL107">
        <v>1</v>
      </c>
      <c r="BM107">
        <v>1</v>
      </c>
      <c r="BR107">
        <v>1</v>
      </c>
    </row>
    <row r="108" spans="1:70" ht="12.75">
      <c r="A108" s="1" t="s">
        <v>151</v>
      </c>
      <c r="B108" s="54">
        <v>2.66</v>
      </c>
      <c r="C108" s="38">
        <v>1.93</v>
      </c>
      <c r="D108" s="50">
        <v>1.99</v>
      </c>
      <c r="E108" s="38">
        <v>2.07</v>
      </c>
      <c r="F108" s="51">
        <v>1.7</v>
      </c>
      <c r="G108" s="86">
        <f t="shared" si="7"/>
        <v>2.1725000000000003</v>
      </c>
      <c r="H108" s="26">
        <v>1.77</v>
      </c>
      <c r="I108" s="27">
        <v>1.62</v>
      </c>
      <c r="J108" s="27">
        <v>3.15</v>
      </c>
      <c r="K108" s="27">
        <v>3.37</v>
      </c>
      <c r="L108" s="24">
        <v>2.16</v>
      </c>
      <c r="M108" s="24">
        <v>1.42</v>
      </c>
      <c r="N108" s="27">
        <v>1.89</v>
      </c>
      <c r="O108" s="27">
        <v>2</v>
      </c>
      <c r="P108" s="97">
        <f t="shared" si="8"/>
        <v>0.697175545227029</v>
      </c>
      <c r="Q108" s="17">
        <f t="shared" si="9"/>
        <v>39</v>
      </c>
      <c r="R108" s="95">
        <f t="shared" si="10"/>
        <v>23</v>
      </c>
      <c r="S108" s="17"/>
      <c r="T108">
        <v>1</v>
      </c>
      <c r="U108" s="81"/>
      <c r="X108">
        <v>1</v>
      </c>
      <c r="Z108">
        <v>2</v>
      </c>
      <c r="AA108">
        <v>1</v>
      </c>
      <c r="AB108">
        <v>1</v>
      </c>
      <c r="AC108">
        <v>1</v>
      </c>
      <c r="AH108">
        <v>7</v>
      </c>
      <c r="AI108">
        <v>2</v>
      </c>
      <c r="AK108">
        <v>3</v>
      </c>
      <c r="AO108">
        <v>1</v>
      </c>
      <c r="AQ108">
        <v>1</v>
      </c>
      <c r="AS108">
        <v>1</v>
      </c>
      <c r="AV108">
        <v>1</v>
      </c>
      <c r="AW108">
        <v>1</v>
      </c>
      <c r="BE108">
        <v>1</v>
      </c>
      <c r="BI108">
        <v>1</v>
      </c>
      <c r="BJ108">
        <v>5</v>
      </c>
      <c r="BK108">
        <v>1</v>
      </c>
      <c r="BN108">
        <v>3</v>
      </c>
      <c r="BO108">
        <v>1</v>
      </c>
      <c r="BP108">
        <v>1</v>
      </c>
      <c r="BQ108">
        <v>1</v>
      </c>
      <c r="BR108">
        <v>1</v>
      </c>
    </row>
    <row r="109" spans="1:75" ht="12.75">
      <c r="A109" s="1" t="s">
        <v>152</v>
      </c>
      <c r="B109" s="54">
        <v>4.56</v>
      </c>
      <c r="C109" s="38">
        <v>5.73</v>
      </c>
      <c r="D109" s="50">
        <v>7.09</v>
      </c>
      <c r="E109" s="38">
        <v>12.12</v>
      </c>
      <c r="F109" s="50">
        <v>10.94</v>
      </c>
      <c r="G109" s="86">
        <f t="shared" si="7"/>
        <v>11.60625</v>
      </c>
      <c r="H109" s="26">
        <v>13.08</v>
      </c>
      <c r="I109" s="27">
        <v>12.27</v>
      </c>
      <c r="J109" s="27">
        <v>11.67</v>
      </c>
      <c r="K109" s="27">
        <v>9.33</v>
      </c>
      <c r="L109" s="24">
        <v>10.62</v>
      </c>
      <c r="M109" s="24">
        <v>9.1</v>
      </c>
      <c r="N109" s="27">
        <v>11.91</v>
      </c>
      <c r="O109" s="27">
        <v>14.87</v>
      </c>
      <c r="P109" s="97">
        <f t="shared" si="8"/>
        <v>11.887736860922418</v>
      </c>
      <c r="Q109" s="17">
        <f t="shared" si="9"/>
        <v>665</v>
      </c>
      <c r="R109" s="95">
        <f t="shared" si="10"/>
        <v>42</v>
      </c>
      <c r="S109" s="17">
        <v>2</v>
      </c>
      <c r="T109">
        <v>7</v>
      </c>
      <c r="U109" s="81">
        <v>2</v>
      </c>
      <c r="X109">
        <v>5</v>
      </c>
      <c r="Y109">
        <v>1</v>
      </c>
      <c r="Z109">
        <v>21</v>
      </c>
      <c r="AA109">
        <v>8</v>
      </c>
      <c r="AB109">
        <v>17</v>
      </c>
      <c r="AC109">
        <v>41</v>
      </c>
      <c r="AE109">
        <v>33</v>
      </c>
      <c r="AF109">
        <v>50</v>
      </c>
      <c r="AG109">
        <v>4</v>
      </c>
      <c r="AI109">
        <v>10</v>
      </c>
      <c r="AJ109">
        <v>12</v>
      </c>
      <c r="AK109">
        <v>5</v>
      </c>
      <c r="AL109">
        <v>1</v>
      </c>
      <c r="AO109">
        <v>6</v>
      </c>
      <c r="AS109">
        <v>6</v>
      </c>
      <c r="AT109">
        <v>2</v>
      </c>
      <c r="AU109">
        <v>36</v>
      </c>
      <c r="AV109">
        <v>46</v>
      </c>
      <c r="AW109">
        <v>44</v>
      </c>
      <c r="AX109">
        <v>29</v>
      </c>
      <c r="AY109">
        <v>2</v>
      </c>
      <c r="AZ109">
        <v>2</v>
      </c>
      <c r="BA109">
        <v>18</v>
      </c>
      <c r="BC109">
        <v>5</v>
      </c>
      <c r="BE109">
        <v>24</v>
      </c>
      <c r="BF109">
        <v>35</v>
      </c>
      <c r="BG109">
        <v>37</v>
      </c>
      <c r="BH109">
        <v>4</v>
      </c>
      <c r="BI109">
        <v>26</v>
      </c>
      <c r="BJ109">
        <v>19</v>
      </c>
      <c r="BK109">
        <v>11</v>
      </c>
      <c r="BL109">
        <v>2</v>
      </c>
      <c r="BM109">
        <v>1</v>
      </c>
      <c r="BN109">
        <v>9</v>
      </c>
      <c r="BO109">
        <v>32</v>
      </c>
      <c r="BP109">
        <v>2</v>
      </c>
      <c r="BR109">
        <v>2</v>
      </c>
      <c r="BS109">
        <v>15</v>
      </c>
      <c r="BV109">
        <v>17</v>
      </c>
      <c r="BW109">
        <v>16</v>
      </c>
    </row>
    <row r="110" spans="1:21" ht="12.75">
      <c r="A110" s="1" t="s">
        <v>153</v>
      </c>
      <c r="B110" s="54">
        <v>0.01</v>
      </c>
      <c r="C110" s="38">
        <v>0.02</v>
      </c>
      <c r="D110" s="50"/>
      <c r="E110" s="38">
        <v>0.03</v>
      </c>
      <c r="F110" s="50">
        <v>0.04</v>
      </c>
      <c r="G110" s="86">
        <f t="shared" si="7"/>
        <v>0.008749999999999999</v>
      </c>
      <c r="H110" s="57"/>
      <c r="I110" s="49"/>
      <c r="J110" s="49"/>
      <c r="K110" s="27">
        <v>0.04</v>
      </c>
      <c r="L110" s="24">
        <v>0.02</v>
      </c>
      <c r="M110" s="47"/>
      <c r="N110" s="27">
        <v>0.01</v>
      </c>
      <c r="O110" s="27"/>
      <c r="P110" s="97">
        <f t="shared" si="8"/>
        <v>0</v>
      </c>
      <c r="Q110" s="17">
        <f t="shared" si="9"/>
        <v>0</v>
      </c>
      <c r="R110" s="95">
        <f t="shared" si="10"/>
        <v>0</v>
      </c>
      <c r="S110" s="17"/>
      <c r="U110" s="28"/>
    </row>
    <row r="111" spans="1:75" ht="12.75">
      <c r="A111" s="1" t="s">
        <v>154</v>
      </c>
      <c r="B111" s="55">
        <v>90.6</v>
      </c>
      <c r="C111" s="38">
        <v>44.43</v>
      </c>
      <c r="D111" s="51">
        <v>15.29</v>
      </c>
      <c r="E111" s="38">
        <v>13.13</v>
      </c>
      <c r="F111" s="50">
        <v>15.94</v>
      </c>
      <c r="G111" s="86">
        <f t="shared" si="7"/>
        <v>39.46875</v>
      </c>
      <c r="H111" s="26">
        <v>43.35</v>
      </c>
      <c r="I111" s="27">
        <v>48.16</v>
      </c>
      <c r="J111" s="27">
        <v>36.05</v>
      </c>
      <c r="K111" s="27">
        <v>31.13</v>
      </c>
      <c r="L111" s="24">
        <v>44</v>
      </c>
      <c r="M111" s="24">
        <v>37.97</v>
      </c>
      <c r="N111" s="27">
        <v>47.2</v>
      </c>
      <c r="O111" s="27">
        <v>27.89</v>
      </c>
      <c r="P111" s="97">
        <f t="shared" si="8"/>
        <v>21.487307829817663</v>
      </c>
      <c r="Q111" s="17">
        <f t="shared" si="9"/>
        <v>1202</v>
      </c>
      <c r="R111" s="95">
        <f t="shared" si="10"/>
        <v>26</v>
      </c>
      <c r="S111" s="17">
        <v>5</v>
      </c>
      <c r="T111">
        <v>1</v>
      </c>
      <c r="U111" s="81">
        <v>40</v>
      </c>
      <c r="Z111">
        <v>104</v>
      </c>
      <c r="AB111">
        <v>12</v>
      </c>
      <c r="AC111">
        <v>92</v>
      </c>
      <c r="AE111">
        <v>62</v>
      </c>
      <c r="AF111">
        <v>4</v>
      </c>
      <c r="AI111">
        <v>17</v>
      </c>
      <c r="AJ111">
        <v>47</v>
      </c>
      <c r="AL111">
        <v>15</v>
      </c>
      <c r="AO111">
        <v>59</v>
      </c>
      <c r="AS111">
        <v>36</v>
      </c>
      <c r="AU111">
        <v>133</v>
      </c>
      <c r="AV111">
        <v>3</v>
      </c>
      <c r="AW111">
        <v>100</v>
      </c>
      <c r="BE111">
        <v>113</v>
      </c>
      <c r="BF111">
        <v>67</v>
      </c>
      <c r="BG111">
        <v>35</v>
      </c>
      <c r="BH111">
        <v>21</v>
      </c>
      <c r="BI111">
        <v>39</v>
      </c>
      <c r="BK111">
        <v>13</v>
      </c>
      <c r="BL111">
        <v>10</v>
      </c>
      <c r="BM111">
        <v>122</v>
      </c>
      <c r="BO111">
        <v>39</v>
      </c>
      <c r="BR111">
        <v>14</v>
      </c>
      <c r="BW111">
        <v>4</v>
      </c>
    </row>
    <row r="112" spans="1:29" ht="12.75">
      <c r="A112" s="1" t="s">
        <v>155</v>
      </c>
      <c r="B112" s="54">
        <v>0.25</v>
      </c>
      <c r="C112" s="38">
        <v>0.05</v>
      </c>
      <c r="D112" s="50">
        <v>0.03</v>
      </c>
      <c r="E112" s="38">
        <v>0.02</v>
      </c>
      <c r="F112" s="50"/>
      <c r="G112" s="86">
        <f t="shared" si="7"/>
        <v>0.0025</v>
      </c>
      <c r="H112" s="57"/>
      <c r="I112" s="27">
        <v>0.02</v>
      </c>
      <c r="J112" s="49"/>
      <c r="K112" s="49"/>
      <c r="L112" s="47"/>
      <c r="M112" s="47"/>
      <c r="N112" s="49"/>
      <c r="O112" s="27"/>
      <c r="P112" s="97">
        <f t="shared" si="8"/>
        <v>0.01787629603146228</v>
      </c>
      <c r="Q112" s="17">
        <f t="shared" si="9"/>
        <v>1</v>
      </c>
      <c r="R112" s="95">
        <f t="shared" si="10"/>
        <v>1</v>
      </c>
      <c r="S112" s="17"/>
      <c r="U112" s="28"/>
      <c r="AC112">
        <v>1</v>
      </c>
    </row>
    <row r="113" spans="1:75" ht="12.75">
      <c r="A113" s="1" t="s">
        <v>156</v>
      </c>
      <c r="B113" s="54">
        <v>47.42</v>
      </c>
      <c r="C113" s="38">
        <v>53.63</v>
      </c>
      <c r="D113" s="51">
        <v>40.11</v>
      </c>
      <c r="E113" s="38">
        <v>41.99</v>
      </c>
      <c r="F113" s="50">
        <v>24.56</v>
      </c>
      <c r="G113" s="86">
        <f t="shared" si="7"/>
        <v>22.776250000000005</v>
      </c>
      <c r="H113" s="26">
        <v>23.85</v>
      </c>
      <c r="I113" s="27">
        <v>20.07</v>
      </c>
      <c r="J113" s="27">
        <v>29.09</v>
      </c>
      <c r="K113" s="27">
        <v>27.04</v>
      </c>
      <c r="L113" s="24">
        <v>20.59</v>
      </c>
      <c r="M113" s="24">
        <v>17.76</v>
      </c>
      <c r="N113" s="27">
        <v>20.64</v>
      </c>
      <c r="O113" s="27">
        <v>23.17</v>
      </c>
      <c r="P113" s="97">
        <f t="shared" si="8"/>
        <v>28.941723274937434</v>
      </c>
      <c r="Q113" s="17">
        <f t="shared" si="9"/>
        <v>1619</v>
      </c>
      <c r="R113" s="95">
        <f t="shared" si="10"/>
        <v>50</v>
      </c>
      <c r="S113" s="17">
        <v>2</v>
      </c>
      <c r="T113">
        <v>4</v>
      </c>
      <c r="U113" s="81">
        <v>38</v>
      </c>
      <c r="X113">
        <v>5</v>
      </c>
      <c r="Y113">
        <v>1</v>
      </c>
      <c r="Z113">
        <v>16</v>
      </c>
      <c r="AA113">
        <v>12</v>
      </c>
      <c r="AB113">
        <v>17</v>
      </c>
      <c r="AC113">
        <v>36</v>
      </c>
      <c r="AE113">
        <v>88</v>
      </c>
      <c r="AF113">
        <v>13</v>
      </c>
      <c r="AG113">
        <v>10</v>
      </c>
      <c r="AH113">
        <v>5</v>
      </c>
      <c r="AI113">
        <v>23</v>
      </c>
      <c r="AJ113">
        <v>23</v>
      </c>
      <c r="AK113">
        <v>3</v>
      </c>
      <c r="AL113">
        <v>1</v>
      </c>
      <c r="AN113">
        <v>1</v>
      </c>
      <c r="AO113">
        <v>26</v>
      </c>
      <c r="AQ113">
        <v>17</v>
      </c>
      <c r="AR113">
        <v>111</v>
      </c>
      <c r="AS113">
        <v>5</v>
      </c>
      <c r="AT113">
        <v>15</v>
      </c>
      <c r="AU113">
        <v>89</v>
      </c>
      <c r="AV113">
        <v>37</v>
      </c>
      <c r="AW113">
        <v>99</v>
      </c>
      <c r="AX113">
        <v>110</v>
      </c>
      <c r="AY113">
        <v>1</v>
      </c>
      <c r="AZ113">
        <v>63</v>
      </c>
      <c r="BA113">
        <v>3</v>
      </c>
      <c r="BB113">
        <v>5</v>
      </c>
      <c r="BD113">
        <v>3</v>
      </c>
      <c r="BE113">
        <v>160</v>
      </c>
      <c r="BF113">
        <v>48</v>
      </c>
      <c r="BG113">
        <v>13</v>
      </c>
      <c r="BH113">
        <v>7</v>
      </c>
      <c r="BI113">
        <v>1</v>
      </c>
      <c r="BJ113">
        <v>32</v>
      </c>
      <c r="BK113">
        <v>57</v>
      </c>
      <c r="BL113">
        <v>14</v>
      </c>
      <c r="BM113">
        <v>118</v>
      </c>
      <c r="BN113">
        <v>11</v>
      </c>
      <c r="BO113">
        <v>78</v>
      </c>
      <c r="BP113">
        <v>23</v>
      </c>
      <c r="BQ113">
        <v>4</v>
      </c>
      <c r="BR113">
        <v>18</v>
      </c>
      <c r="BS113">
        <v>3</v>
      </c>
      <c r="BT113">
        <v>14</v>
      </c>
      <c r="BU113">
        <v>22</v>
      </c>
      <c r="BV113">
        <v>1</v>
      </c>
      <c r="BW113">
        <v>115</v>
      </c>
    </row>
    <row r="114" spans="1:76" ht="12.75">
      <c r="A114" s="1" t="s">
        <v>157</v>
      </c>
      <c r="B114" s="54">
        <v>0.03</v>
      </c>
      <c r="C114" s="38">
        <v>0.18</v>
      </c>
      <c r="D114" s="50">
        <v>0.28</v>
      </c>
      <c r="E114" s="38">
        <v>0.75</v>
      </c>
      <c r="F114" s="51">
        <v>0.9</v>
      </c>
      <c r="G114" s="86">
        <f t="shared" si="7"/>
        <v>2.3537500000000002</v>
      </c>
      <c r="H114" s="26">
        <v>1.86</v>
      </c>
      <c r="I114" s="27">
        <v>1.96</v>
      </c>
      <c r="J114" s="27">
        <v>2.12</v>
      </c>
      <c r="K114" s="27">
        <v>2.38</v>
      </c>
      <c r="L114" s="24">
        <v>2.82</v>
      </c>
      <c r="M114" s="24">
        <v>2.39</v>
      </c>
      <c r="N114" s="27">
        <v>2.6</v>
      </c>
      <c r="O114" s="27">
        <v>2.7</v>
      </c>
      <c r="P114" s="97">
        <f t="shared" si="8"/>
        <v>2.4311762602788702</v>
      </c>
      <c r="Q114" s="17">
        <f t="shared" si="9"/>
        <v>136</v>
      </c>
      <c r="R114" s="95">
        <f t="shared" si="10"/>
        <v>33</v>
      </c>
      <c r="S114" s="17">
        <v>4</v>
      </c>
      <c r="T114">
        <v>3</v>
      </c>
      <c r="U114" s="81">
        <v>1</v>
      </c>
      <c r="V114">
        <v>3</v>
      </c>
      <c r="X114">
        <v>7</v>
      </c>
      <c r="Y114">
        <v>1</v>
      </c>
      <c r="Z114">
        <v>4</v>
      </c>
      <c r="AC114">
        <v>1</v>
      </c>
      <c r="AD114">
        <v>1</v>
      </c>
      <c r="AE114">
        <v>10</v>
      </c>
      <c r="AF114">
        <v>1</v>
      </c>
      <c r="AG114">
        <v>4</v>
      </c>
      <c r="AH114">
        <v>6</v>
      </c>
      <c r="AI114">
        <v>2</v>
      </c>
      <c r="AK114">
        <v>4</v>
      </c>
      <c r="AL114">
        <v>6</v>
      </c>
      <c r="AM114">
        <v>1</v>
      </c>
      <c r="AN114">
        <v>4</v>
      </c>
      <c r="AO114">
        <v>4</v>
      </c>
      <c r="AQ114">
        <v>1</v>
      </c>
      <c r="AS114">
        <v>3</v>
      </c>
      <c r="AY114">
        <v>5</v>
      </c>
      <c r="BA114">
        <v>5</v>
      </c>
      <c r="BD114">
        <v>3</v>
      </c>
      <c r="BH114">
        <v>5</v>
      </c>
      <c r="BI114">
        <v>6</v>
      </c>
      <c r="BJ114">
        <v>3</v>
      </c>
      <c r="BK114">
        <v>3</v>
      </c>
      <c r="BL114">
        <v>3</v>
      </c>
      <c r="BO114">
        <v>2</v>
      </c>
      <c r="BT114">
        <v>3</v>
      </c>
      <c r="BV114">
        <v>3</v>
      </c>
      <c r="BW114">
        <v>27</v>
      </c>
      <c r="BX114">
        <v>1</v>
      </c>
    </row>
    <row r="115" spans="1:67" ht="12.75">
      <c r="A115" s="1" t="s">
        <v>158</v>
      </c>
      <c r="B115" s="55">
        <v>2.5</v>
      </c>
      <c r="C115" s="45">
        <v>1.02</v>
      </c>
      <c r="D115" s="50">
        <v>0.46</v>
      </c>
      <c r="E115" s="38">
        <v>0.13</v>
      </c>
      <c r="F115" s="50">
        <v>0.01</v>
      </c>
      <c r="G115" s="86">
        <f t="shared" si="7"/>
        <v>0.12125</v>
      </c>
      <c r="H115" s="57"/>
      <c r="I115" s="27">
        <v>0.43</v>
      </c>
      <c r="J115" s="49"/>
      <c r="K115" s="27">
        <v>0.04</v>
      </c>
      <c r="L115" s="47"/>
      <c r="M115" s="24">
        <v>0.36</v>
      </c>
      <c r="N115" s="49"/>
      <c r="O115" s="27">
        <v>0.14</v>
      </c>
      <c r="P115" s="97">
        <f t="shared" si="8"/>
        <v>0.01787629603146228</v>
      </c>
      <c r="Q115" s="17">
        <f t="shared" si="9"/>
        <v>1</v>
      </c>
      <c r="R115" s="95">
        <f t="shared" si="10"/>
        <v>1</v>
      </c>
      <c r="S115" s="17"/>
      <c r="U115" s="81"/>
      <c r="BO115">
        <v>1</v>
      </c>
    </row>
    <row r="116" spans="1:71" ht="12.75">
      <c r="A116" s="1" t="s">
        <v>159</v>
      </c>
      <c r="B116" s="54">
        <v>27.78</v>
      </c>
      <c r="C116" s="38">
        <v>43.99</v>
      </c>
      <c r="D116" s="51">
        <v>62.92</v>
      </c>
      <c r="E116" s="45">
        <v>37.8</v>
      </c>
      <c r="F116" s="51">
        <v>16.8</v>
      </c>
      <c r="G116" s="86">
        <f t="shared" si="7"/>
        <v>10.05</v>
      </c>
      <c r="H116" s="25">
        <v>14.38</v>
      </c>
      <c r="I116" s="27">
        <v>10.17</v>
      </c>
      <c r="J116" s="27">
        <v>8.29</v>
      </c>
      <c r="K116" s="27">
        <v>8.29</v>
      </c>
      <c r="L116" s="24">
        <v>10.24</v>
      </c>
      <c r="M116" s="24">
        <v>8.55</v>
      </c>
      <c r="N116" s="27">
        <v>11.16</v>
      </c>
      <c r="O116" s="27">
        <v>9.32</v>
      </c>
      <c r="P116" s="97">
        <f t="shared" si="8"/>
        <v>8.205219878441188</v>
      </c>
      <c r="Q116" s="17">
        <f t="shared" si="9"/>
        <v>459</v>
      </c>
      <c r="R116" s="95">
        <f t="shared" si="10"/>
        <v>27</v>
      </c>
      <c r="S116" s="17"/>
      <c r="T116">
        <v>3</v>
      </c>
      <c r="U116" s="28"/>
      <c r="V116">
        <v>3</v>
      </c>
      <c r="X116">
        <v>13</v>
      </c>
      <c r="AA116">
        <v>15</v>
      </c>
      <c r="AB116">
        <v>17</v>
      </c>
      <c r="AC116">
        <v>25</v>
      </c>
      <c r="AF116">
        <v>26</v>
      </c>
      <c r="AI116">
        <v>6</v>
      </c>
      <c r="AJ116">
        <v>7</v>
      </c>
      <c r="AP116">
        <v>14</v>
      </c>
      <c r="AQ116">
        <v>1</v>
      </c>
      <c r="AU116">
        <v>7</v>
      </c>
      <c r="AV116">
        <v>34</v>
      </c>
      <c r="AW116">
        <v>49</v>
      </c>
      <c r="AX116">
        <v>3</v>
      </c>
      <c r="AY116">
        <v>8</v>
      </c>
      <c r="AZ116">
        <v>3</v>
      </c>
      <c r="BC116">
        <v>1</v>
      </c>
      <c r="BD116">
        <v>2</v>
      </c>
      <c r="BF116">
        <v>36</v>
      </c>
      <c r="BG116">
        <v>20</v>
      </c>
      <c r="BI116">
        <v>44</v>
      </c>
      <c r="BJ116">
        <v>12</v>
      </c>
      <c r="BM116">
        <v>36</v>
      </c>
      <c r="BN116">
        <v>37</v>
      </c>
      <c r="BO116">
        <v>30</v>
      </c>
      <c r="BS116">
        <v>7</v>
      </c>
    </row>
    <row r="117" spans="1:67" ht="12.75">
      <c r="A117" s="1" t="s">
        <v>160</v>
      </c>
      <c r="B117" s="54"/>
      <c r="C117" s="38">
        <v>0.02</v>
      </c>
      <c r="D117" s="50"/>
      <c r="E117" s="38">
        <v>0.14</v>
      </c>
      <c r="F117" s="50">
        <v>0.09</v>
      </c>
      <c r="G117" s="86">
        <f t="shared" si="7"/>
        <v>1.22125</v>
      </c>
      <c r="H117" s="26">
        <v>0.17</v>
      </c>
      <c r="I117" s="27">
        <v>0.31</v>
      </c>
      <c r="J117" s="27">
        <v>0.34</v>
      </c>
      <c r="K117" s="27">
        <v>0.4</v>
      </c>
      <c r="L117" s="24">
        <v>0.8</v>
      </c>
      <c r="M117" s="24">
        <v>0.94</v>
      </c>
      <c r="N117" s="27">
        <v>2.75</v>
      </c>
      <c r="O117" s="27">
        <v>4.06</v>
      </c>
      <c r="P117" s="97">
        <f t="shared" si="8"/>
        <v>5.881301394351091</v>
      </c>
      <c r="Q117" s="17">
        <f t="shared" si="9"/>
        <v>329</v>
      </c>
      <c r="R117" s="95">
        <f t="shared" si="10"/>
        <v>16</v>
      </c>
      <c r="S117" s="17"/>
      <c r="U117" s="28"/>
      <c r="Z117">
        <v>4</v>
      </c>
      <c r="AB117">
        <v>13</v>
      </c>
      <c r="AC117">
        <v>32</v>
      </c>
      <c r="AF117">
        <v>76</v>
      </c>
      <c r="AG117">
        <v>22</v>
      </c>
      <c r="AH117">
        <v>2</v>
      </c>
      <c r="AK117">
        <v>10</v>
      </c>
      <c r="AR117">
        <v>1</v>
      </c>
      <c r="AV117">
        <v>9</v>
      </c>
      <c r="AW117">
        <v>30</v>
      </c>
      <c r="AX117">
        <v>3</v>
      </c>
      <c r="BF117">
        <v>63</v>
      </c>
      <c r="BG117">
        <v>37</v>
      </c>
      <c r="BH117">
        <v>10</v>
      </c>
      <c r="BI117">
        <v>12</v>
      </c>
      <c r="BO117">
        <v>5</v>
      </c>
    </row>
    <row r="118" spans="1:67" ht="12.75">
      <c r="A118" s="1" t="s">
        <v>161</v>
      </c>
      <c r="B118" s="54">
        <v>0.56</v>
      </c>
      <c r="C118" s="38">
        <v>1.74</v>
      </c>
      <c r="D118" s="50">
        <v>0.97</v>
      </c>
      <c r="E118" s="38">
        <v>1.25</v>
      </c>
      <c r="F118" s="51">
        <v>0.44</v>
      </c>
      <c r="G118" s="86">
        <f t="shared" si="7"/>
        <v>0.33499999999999996</v>
      </c>
      <c r="H118" s="26">
        <v>0.04</v>
      </c>
      <c r="I118" s="27">
        <v>0.29</v>
      </c>
      <c r="J118" s="27">
        <v>0.14</v>
      </c>
      <c r="K118" s="27">
        <v>0.12</v>
      </c>
      <c r="L118" s="24">
        <v>0.22</v>
      </c>
      <c r="M118" s="24">
        <v>0.38</v>
      </c>
      <c r="N118" s="27">
        <v>0.45</v>
      </c>
      <c r="O118" s="27">
        <v>1.04</v>
      </c>
      <c r="P118" s="97">
        <f t="shared" si="8"/>
        <v>0.14301036825169824</v>
      </c>
      <c r="Q118" s="17">
        <f t="shared" si="9"/>
        <v>8</v>
      </c>
      <c r="R118" s="95">
        <f t="shared" si="10"/>
        <v>6</v>
      </c>
      <c r="S118" s="17"/>
      <c r="U118" s="81"/>
      <c r="AA118">
        <v>1</v>
      </c>
      <c r="AM118">
        <v>1</v>
      </c>
      <c r="AV118">
        <v>2</v>
      </c>
      <c r="BF118">
        <v>1</v>
      </c>
      <c r="BI118">
        <v>2</v>
      </c>
      <c r="BO118">
        <v>1</v>
      </c>
    </row>
    <row r="119" spans="1:70" ht="12.75">
      <c r="A119" s="1" t="s">
        <v>162</v>
      </c>
      <c r="B119" s="54">
        <v>0.53</v>
      </c>
      <c r="C119" s="38">
        <v>1.94</v>
      </c>
      <c r="D119" s="51">
        <v>1.7</v>
      </c>
      <c r="E119" s="38">
        <v>1.31</v>
      </c>
      <c r="F119" s="50">
        <v>0.75</v>
      </c>
      <c r="G119" s="86">
        <f t="shared" si="7"/>
        <v>0.3325</v>
      </c>
      <c r="H119" s="26">
        <v>0.11</v>
      </c>
      <c r="I119" s="27">
        <v>1.67</v>
      </c>
      <c r="J119" s="27">
        <v>0.08</v>
      </c>
      <c r="K119" s="27">
        <v>0.04</v>
      </c>
      <c r="L119" s="24">
        <v>0.02</v>
      </c>
      <c r="M119" s="24">
        <v>0.03</v>
      </c>
      <c r="N119" s="27">
        <v>0.21</v>
      </c>
      <c r="O119" s="27">
        <v>0.5</v>
      </c>
      <c r="P119" s="97">
        <f t="shared" si="8"/>
        <v>0.3038970325348588</v>
      </c>
      <c r="Q119" s="17">
        <f t="shared" si="9"/>
        <v>17</v>
      </c>
      <c r="R119" s="95">
        <f t="shared" si="10"/>
        <v>7</v>
      </c>
      <c r="S119" s="17"/>
      <c r="U119" s="28"/>
      <c r="AK119">
        <v>1</v>
      </c>
      <c r="AR119">
        <v>3</v>
      </c>
      <c r="AZ119">
        <v>2</v>
      </c>
      <c r="BK119">
        <v>2</v>
      </c>
      <c r="BL119">
        <v>1</v>
      </c>
      <c r="BO119">
        <v>2</v>
      </c>
      <c r="BR119">
        <v>6</v>
      </c>
    </row>
    <row r="120" spans="1:21" ht="12.75">
      <c r="A120" s="1" t="s">
        <v>163</v>
      </c>
      <c r="B120" s="54">
        <v>0.11</v>
      </c>
      <c r="C120" s="38"/>
      <c r="D120" s="50"/>
      <c r="E120" s="38">
        <v>0.01</v>
      </c>
      <c r="F120" s="51">
        <v>0.03</v>
      </c>
      <c r="G120" s="86">
        <f t="shared" si="7"/>
        <v>0.0025</v>
      </c>
      <c r="H120" s="26"/>
      <c r="I120" s="27"/>
      <c r="J120" s="27"/>
      <c r="K120" s="27"/>
      <c r="L120" s="24"/>
      <c r="M120" s="24"/>
      <c r="N120" s="27"/>
      <c r="O120" s="27">
        <v>0.02</v>
      </c>
      <c r="P120" s="97">
        <f t="shared" si="8"/>
        <v>0</v>
      </c>
      <c r="Q120" s="17">
        <f t="shared" si="9"/>
        <v>0</v>
      </c>
      <c r="R120" s="95">
        <f t="shared" si="10"/>
        <v>0</v>
      </c>
      <c r="S120" s="17"/>
      <c r="U120" s="28"/>
    </row>
    <row r="121" spans="1:75" ht="12.75">
      <c r="A121" s="1" t="s">
        <v>164</v>
      </c>
      <c r="B121" s="54">
        <v>7.38</v>
      </c>
      <c r="C121" s="38">
        <v>3.47</v>
      </c>
      <c r="D121" s="50">
        <v>5.97</v>
      </c>
      <c r="E121" s="38">
        <v>17.45</v>
      </c>
      <c r="F121" s="50">
        <v>34.78</v>
      </c>
      <c r="G121" s="86">
        <f t="shared" si="7"/>
        <v>70.39875</v>
      </c>
      <c r="H121" s="26">
        <v>49.02</v>
      </c>
      <c r="I121" s="27">
        <v>61.71</v>
      </c>
      <c r="J121" s="27">
        <v>62.02</v>
      </c>
      <c r="K121" s="27">
        <v>47.02</v>
      </c>
      <c r="L121" s="24">
        <v>76.54</v>
      </c>
      <c r="M121" s="24">
        <v>85.53</v>
      </c>
      <c r="N121" s="27">
        <v>77.53</v>
      </c>
      <c r="O121" s="27">
        <v>103.82</v>
      </c>
      <c r="P121" s="97">
        <f t="shared" si="8"/>
        <v>93.09974973185557</v>
      </c>
      <c r="Q121" s="17">
        <f t="shared" si="9"/>
        <v>5208</v>
      </c>
      <c r="R121" s="95">
        <f t="shared" si="10"/>
        <v>55</v>
      </c>
      <c r="S121" s="17">
        <v>13</v>
      </c>
      <c r="T121">
        <v>46</v>
      </c>
      <c r="U121" s="81">
        <v>203</v>
      </c>
      <c r="V121">
        <v>25</v>
      </c>
      <c r="W121" s="81">
        <v>53</v>
      </c>
      <c r="X121">
        <v>83</v>
      </c>
      <c r="Y121">
        <v>5</v>
      </c>
      <c r="Z121">
        <v>30</v>
      </c>
      <c r="AA121">
        <v>71</v>
      </c>
      <c r="AB121">
        <v>93</v>
      </c>
      <c r="AC121">
        <v>257</v>
      </c>
      <c r="AD121">
        <v>6</v>
      </c>
      <c r="AE121">
        <v>56</v>
      </c>
      <c r="AF121">
        <v>183</v>
      </c>
      <c r="AG121">
        <v>102</v>
      </c>
      <c r="AH121">
        <v>108</v>
      </c>
      <c r="AI121">
        <v>27</v>
      </c>
      <c r="AJ121">
        <v>61</v>
      </c>
      <c r="AK121">
        <v>82</v>
      </c>
      <c r="AL121">
        <v>4</v>
      </c>
      <c r="AM121">
        <v>11</v>
      </c>
      <c r="AO121">
        <v>203</v>
      </c>
      <c r="AP121">
        <v>16</v>
      </c>
      <c r="AQ121">
        <v>9</v>
      </c>
      <c r="AR121">
        <v>32</v>
      </c>
      <c r="AS121">
        <v>3</v>
      </c>
      <c r="AT121">
        <v>197</v>
      </c>
      <c r="AU121">
        <v>174</v>
      </c>
      <c r="AV121">
        <v>194</v>
      </c>
      <c r="AW121">
        <v>144</v>
      </c>
      <c r="AX121">
        <v>188</v>
      </c>
      <c r="AY121">
        <v>377</v>
      </c>
      <c r="AZ121">
        <v>43</v>
      </c>
      <c r="BA121">
        <v>46</v>
      </c>
      <c r="BB121">
        <v>11</v>
      </c>
      <c r="BC121">
        <v>8</v>
      </c>
      <c r="BD121">
        <v>21</v>
      </c>
      <c r="BE121">
        <v>22</v>
      </c>
      <c r="BF121">
        <v>208</v>
      </c>
      <c r="BG121">
        <v>222</v>
      </c>
      <c r="BH121">
        <v>56</v>
      </c>
      <c r="BI121">
        <v>235</v>
      </c>
      <c r="BJ121">
        <v>40</v>
      </c>
      <c r="BK121">
        <v>148</v>
      </c>
      <c r="BL121">
        <v>151</v>
      </c>
      <c r="BM121">
        <v>26</v>
      </c>
      <c r="BN121">
        <v>136</v>
      </c>
      <c r="BO121">
        <v>236</v>
      </c>
      <c r="BP121">
        <v>83</v>
      </c>
      <c r="BQ121">
        <v>6</v>
      </c>
      <c r="BR121">
        <v>160</v>
      </c>
      <c r="BS121">
        <v>71</v>
      </c>
      <c r="BT121">
        <v>59</v>
      </c>
      <c r="BU121">
        <v>39</v>
      </c>
      <c r="BV121">
        <v>77</v>
      </c>
      <c r="BW121">
        <v>61</v>
      </c>
    </row>
    <row r="122" spans="1:67" ht="12.75">
      <c r="A122" s="1" t="s">
        <v>165</v>
      </c>
      <c r="B122" s="54">
        <v>1.01</v>
      </c>
      <c r="C122" s="38">
        <v>1.17</v>
      </c>
      <c r="D122" s="50">
        <v>0.42</v>
      </c>
      <c r="E122" s="45">
        <v>0.3</v>
      </c>
      <c r="F122" s="50">
        <v>0.74</v>
      </c>
      <c r="G122" s="86">
        <f t="shared" si="7"/>
        <v>1.445</v>
      </c>
      <c r="H122" s="26">
        <v>0.09</v>
      </c>
      <c r="I122" s="27">
        <v>1.55</v>
      </c>
      <c r="J122" s="27">
        <v>0.34</v>
      </c>
      <c r="K122" s="27">
        <v>0.5</v>
      </c>
      <c r="L122" s="24">
        <v>0.55</v>
      </c>
      <c r="M122" s="24">
        <v>1.09</v>
      </c>
      <c r="N122" s="27">
        <v>0.4</v>
      </c>
      <c r="O122" s="27">
        <v>7.04</v>
      </c>
      <c r="P122" s="97">
        <f t="shared" si="8"/>
        <v>0.8044333214158027</v>
      </c>
      <c r="Q122" s="17">
        <f t="shared" si="9"/>
        <v>45</v>
      </c>
      <c r="R122" s="95">
        <f t="shared" si="10"/>
        <v>4</v>
      </c>
      <c r="S122" s="17"/>
      <c r="U122">
        <v>20</v>
      </c>
      <c r="AV122">
        <v>2</v>
      </c>
      <c r="BG122">
        <v>12</v>
      </c>
      <c r="BO122">
        <v>11</v>
      </c>
    </row>
    <row r="123" spans="1:67" ht="12.75">
      <c r="A123" s="1" t="s">
        <v>166</v>
      </c>
      <c r="B123" s="54">
        <v>27.38</v>
      </c>
      <c r="C123" s="38">
        <v>3.55</v>
      </c>
      <c r="D123" s="50">
        <v>4.02</v>
      </c>
      <c r="E123" s="38">
        <v>3.81</v>
      </c>
      <c r="F123" s="50">
        <v>7.25</v>
      </c>
      <c r="G123" s="86">
        <f t="shared" si="7"/>
        <v>11.913750000000002</v>
      </c>
      <c r="H123" s="26">
        <v>0.58</v>
      </c>
      <c r="I123" s="27">
        <v>54.28</v>
      </c>
      <c r="J123" s="27">
        <v>0.22</v>
      </c>
      <c r="K123" s="27">
        <v>16.09</v>
      </c>
      <c r="L123" s="24">
        <v>0.51</v>
      </c>
      <c r="M123" s="24">
        <v>11.11</v>
      </c>
      <c r="N123" s="27">
        <v>0.26</v>
      </c>
      <c r="O123" s="27">
        <v>12.26</v>
      </c>
      <c r="P123" s="97">
        <f t="shared" si="8"/>
        <v>1.769753307114766</v>
      </c>
      <c r="Q123" s="17">
        <f t="shared" si="9"/>
        <v>99</v>
      </c>
      <c r="R123" s="95">
        <f t="shared" si="10"/>
        <v>14</v>
      </c>
      <c r="S123" s="17"/>
      <c r="T123">
        <v>7</v>
      </c>
      <c r="U123" s="81">
        <v>6</v>
      </c>
      <c r="AA123">
        <v>1</v>
      </c>
      <c r="AB123">
        <v>3</v>
      </c>
      <c r="AG123">
        <v>45</v>
      </c>
      <c r="AJ123">
        <v>12</v>
      </c>
      <c r="AK123">
        <v>1</v>
      </c>
      <c r="AO123">
        <v>1</v>
      </c>
      <c r="AU123">
        <v>1</v>
      </c>
      <c r="AW123">
        <v>5</v>
      </c>
      <c r="BF123">
        <v>1</v>
      </c>
      <c r="BG123">
        <v>1</v>
      </c>
      <c r="BK123">
        <v>3</v>
      </c>
      <c r="BO123">
        <v>12</v>
      </c>
    </row>
    <row r="124" spans="1:19" ht="12.75">
      <c r="A124" s="1" t="s">
        <v>167</v>
      </c>
      <c r="B124" s="54">
        <v>0.25</v>
      </c>
      <c r="C124" s="38">
        <v>0.45</v>
      </c>
      <c r="D124" s="50">
        <v>0.11</v>
      </c>
      <c r="E124" s="38">
        <v>4.73</v>
      </c>
      <c r="F124" s="50">
        <v>0.36</v>
      </c>
      <c r="G124" s="86">
        <f t="shared" si="7"/>
        <v>0.034999999999999996</v>
      </c>
      <c r="H124" s="26">
        <v>0.02</v>
      </c>
      <c r="I124" s="27">
        <v>0.22</v>
      </c>
      <c r="J124" s="27">
        <v>0.04</v>
      </c>
      <c r="K124" s="49"/>
      <c r="L124" s="47"/>
      <c r="M124" s="47"/>
      <c r="N124" s="49"/>
      <c r="O124" s="27"/>
      <c r="P124" s="97">
        <f t="shared" si="8"/>
        <v>0</v>
      </c>
      <c r="Q124" s="17">
        <f t="shared" si="9"/>
        <v>0</v>
      </c>
      <c r="R124" s="95">
        <f t="shared" si="10"/>
        <v>0</v>
      </c>
      <c r="S124" s="17"/>
    </row>
    <row r="125" spans="1:19" ht="12.75">
      <c r="A125" s="1" t="s">
        <v>168</v>
      </c>
      <c r="B125" s="54">
        <v>0.16</v>
      </c>
      <c r="C125" s="38">
        <v>0.07</v>
      </c>
      <c r="D125" s="50">
        <v>0.07</v>
      </c>
      <c r="E125" s="38">
        <v>0.23</v>
      </c>
      <c r="F125" s="50">
        <v>0.06</v>
      </c>
      <c r="G125" s="86">
        <f t="shared" si="7"/>
        <v>0.07625</v>
      </c>
      <c r="H125" s="57"/>
      <c r="I125" s="27">
        <v>0.61</v>
      </c>
      <c r="J125" s="49"/>
      <c r="K125" s="49"/>
      <c r="L125" s="47"/>
      <c r="M125" s="47"/>
      <c r="N125" s="49"/>
      <c r="O125" s="27"/>
      <c r="P125" s="97">
        <f t="shared" si="8"/>
        <v>0</v>
      </c>
      <c r="Q125" s="17">
        <f t="shared" si="9"/>
        <v>0</v>
      </c>
      <c r="R125" s="95">
        <f t="shared" si="10"/>
        <v>0</v>
      </c>
      <c r="S125" s="17"/>
    </row>
    <row r="126" spans="1:72" ht="12.75">
      <c r="A126" s="1" t="s">
        <v>169</v>
      </c>
      <c r="B126" s="54">
        <v>55.41</v>
      </c>
      <c r="C126" s="38">
        <v>7.07</v>
      </c>
      <c r="D126" s="51">
        <v>16.46</v>
      </c>
      <c r="E126" s="38">
        <v>19.06</v>
      </c>
      <c r="F126" s="50">
        <v>10.91</v>
      </c>
      <c r="G126" s="86">
        <f t="shared" si="7"/>
        <v>14.6725</v>
      </c>
      <c r="H126" s="26">
        <v>2.05</v>
      </c>
      <c r="I126" s="27">
        <v>30.39</v>
      </c>
      <c r="J126" s="27">
        <v>3.29</v>
      </c>
      <c r="K126" s="27">
        <v>18.08</v>
      </c>
      <c r="L126" s="24">
        <v>3.42</v>
      </c>
      <c r="M126" s="24">
        <v>20.24</v>
      </c>
      <c r="N126" s="27">
        <v>11.63</v>
      </c>
      <c r="O126" s="27">
        <v>28.28</v>
      </c>
      <c r="P126" s="97">
        <f t="shared" si="8"/>
        <v>0.44690740078655705</v>
      </c>
      <c r="Q126" s="17">
        <f t="shared" si="9"/>
        <v>25</v>
      </c>
      <c r="R126" s="95">
        <f t="shared" si="10"/>
        <v>7</v>
      </c>
      <c r="S126" s="17"/>
      <c r="AC126">
        <v>3</v>
      </c>
      <c r="AG126">
        <v>1</v>
      </c>
      <c r="AI126">
        <v>14</v>
      </c>
      <c r="BD126">
        <v>1</v>
      </c>
      <c r="BI126">
        <v>1</v>
      </c>
      <c r="BQ126">
        <v>1</v>
      </c>
      <c r="BT126">
        <v>4</v>
      </c>
    </row>
    <row r="127" spans="1:19" ht="12.75">
      <c r="A127" s="1" t="s">
        <v>170</v>
      </c>
      <c r="B127" s="54">
        <v>0.04</v>
      </c>
      <c r="C127" s="38">
        <v>0.01</v>
      </c>
      <c r="D127" s="50">
        <v>0.03</v>
      </c>
      <c r="E127" s="38">
        <v>0.05</v>
      </c>
      <c r="F127" s="50">
        <v>0.03</v>
      </c>
      <c r="G127" s="86">
        <f t="shared" si="7"/>
        <v>0.017499999999999998</v>
      </c>
      <c r="H127" s="26">
        <v>0.02</v>
      </c>
      <c r="I127" s="49"/>
      <c r="J127" s="49"/>
      <c r="K127" s="27">
        <v>0.06</v>
      </c>
      <c r="L127" s="47"/>
      <c r="M127" s="24">
        <v>0.03</v>
      </c>
      <c r="N127" s="27">
        <v>0.01</v>
      </c>
      <c r="O127" s="27">
        <v>0.02</v>
      </c>
      <c r="P127" s="97">
        <f t="shared" si="8"/>
        <v>0</v>
      </c>
      <c r="Q127" s="17">
        <f t="shared" si="9"/>
        <v>0</v>
      </c>
      <c r="R127" s="95">
        <f t="shared" si="10"/>
        <v>0</v>
      </c>
      <c r="S127" s="17"/>
    </row>
    <row r="128" spans="1:19" ht="12.75">
      <c r="A128" s="1" t="s">
        <v>246</v>
      </c>
      <c r="B128" s="54">
        <v>0.04</v>
      </c>
      <c r="C128" s="38"/>
      <c r="D128" s="50"/>
      <c r="E128" s="38"/>
      <c r="F128" s="50"/>
      <c r="G128" s="86">
        <f t="shared" si="7"/>
        <v>0</v>
      </c>
      <c r="H128" s="26"/>
      <c r="J128" s="27"/>
      <c r="K128" s="27"/>
      <c r="L128" s="24"/>
      <c r="M128" s="24"/>
      <c r="N128" s="27"/>
      <c r="O128" s="27"/>
      <c r="P128" s="97">
        <f t="shared" si="8"/>
        <v>0</v>
      </c>
      <c r="Q128" s="17">
        <f t="shared" si="9"/>
        <v>0</v>
      </c>
      <c r="R128" s="95">
        <f t="shared" si="10"/>
        <v>0</v>
      </c>
      <c r="S128" s="17"/>
    </row>
    <row r="129" spans="1:45" ht="12.75">
      <c r="A129" s="1" t="s">
        <v>171</v>
      </c>
      <c r="B129" s="54">
        <v>2.07</v>
      </c>
      <c r="C129" s="38">
        <v>1.51</v>
      </c>
      <c r="D129" s="50">
        <v>0.99</v>
      </c>
      <c r="E129" s="38">
        <v>0.51</v>
      </c>
      <c r="F129" s="51">
        <v>1.2</v>
      </c>
      <c r="G129" s="86">
        <f t="shared" si="7"/>
        <v>1.4575</v>
      </c>
      <c r="H129" s="26">
        <v>0.15</v>
      </c>
      <c r="I129" s="27">
        <v>0.07</v>
      </c>
      <c r="J129" s="49"/>
      <c r="K129" s="27">
        <v>1.63</v>
      </c>
      <c r="L129" s="47"/>
      <c r="M129" s="24">
        <v>3.69</v>
      </c>
      <c r="N129" s="27">
        <v>0.16</v>
      </c>
      <c r="O129" s="27">
        <v>5.96</v>
      </c>
      <c r="P129" s="97">
        <f t="shared" si="8"/>
        <v>0.053628888094386845</v>
      </c>
      <c r="Q129" s="17">
        <f t="shared" si="9"/>
        <v>3</v>
      </c>
      <c r="R129" s="95">
        <f t="shared" si="10"/>
        <v>2</v>
      </c>
      <c r="S129" s="17"/>
      <c r="Z129">
        <v>2</v>
      </c>
      <c r="AS129">
        <v>1</v>
      </c>
    </row>
    <row r="130" spans="1:72" ht="12.75">
      <c r="A130" s="1" t="s">
        <v>172</v>
      </c>
      <c r="B130" s="54">
        <v>2.24</v>
      </c>
      <c r="C130" s="38">
        <v>1.56</v>
      </c>
      <c r="D130" s="50">
        <v>1.05</v>
      </c>
      <c r="E130" s="38">
        <v>0.88</v>
      </c>
      <c r="F130" s="50">
        <v>2.62</v>
      </c>
      <c r="G130" s="86">
        <f t="shared" si="7"/>
        <v>2.27125</v>
      </c>
      <c r="H130" s="26">
        <v>0.34</v>
      </c>
      <c r="I130" s="27">
        <v>0.34</v>
      </c>
      <c r="J130" s="27">
        <v>0.04</v>
      </c>
      <c r="K130" s="27">
        <v>2.52</v>
      </c>
      <c r="L130" s="24">
        <v>0.09</v>
      </c>
      <c r="M130" s="24">
        <v>6.35</v>
      </c>
      <c r="N130" s="27">
        <v>0.33</v>
      </c>
      <c r="O130" s="27">
        <v>8.16</v>
      </c>
      <c r="P130" s="97">
        <f t="shared" si="8"/>
        <v>0.33964962459778336</v>
      </c>
      <c r="Q130" s="17">
        <f t="shared" si="9"/>
        <v>19</v>
      </c>
      <c r="R130" s="95">
        <f t="shared" si="10"/>
        <v>3</v>
      </c>
      <c r="S130" s="17"/>
      <c r="Z130">
        <v>12</v>
      </c>
      <c r="AL130">
        <v>1</v>
      </c>
      <c r="BT130">
        <v>6</v>
      </c>
    </row>
    <row r="131" spans="1:19" ht="12.75">
      <c r="A131" s="1" t="s">
        <v>173</v>
      </c>
      <c r="B131" s="54">
        <v>0.12</v>
      </c>
      <c r="C131" s="38"/>
      <c r="D131" s="50">
        <v>0.08</v>
      </c>
      <c r="E131" s="38">
        <v>0.14</v>
      </c>
      <c r="F131" s="50">
        <v>0.05</v>
      </c>
      <c r="G131" s="86">
        <f t="shared" si="7"/>
        <v>0.02625</v>
      </c>
      <c r="H131" s="57"/>
      <c r="I131" s="27">
        <v>0.05</v>
      </c>
      <c r="J131" s="49"/>
      <c r="K131" s="27">
        <v>0.06</v>
      </c>
      <c r="L131" s="24">
        <v>0.07</v>
      </c>
      <c r="M131" s="24">
        <v>0.03</v>
      </c>
      <c r="N131" s="49"/>
      <c r="O131" s="27"/>
      <c r="P131" s="97">
        <f t="shared" si="8"/>
        <v>0</v>
      </c>
      <c r="Q131" s="17">
        <f t="shared" si="9"/>
        <v>0</v>
      </c>
      <c r="R131" s="95">
        <f t="shared" si="10"/>
        <v>0</v>
      </c>
      <c r="S131" s="17"/>
    </row>
    <row r="132" spans="1:19" ht="12.75">
      <c r="A132" s="1" t="s">
        <v>174</v>
      </c>
      <c r="B132" s="55">
        <v>0.5</v>
      </c>
      <c r="C132" s="38">
        <v>0.13</v>
      </c>
      <c r="D132" s="50">
        <v>0.29</v>
      </c>
      <c r="E132" s="38">
        <v>0.12</v>
      </c>
      <c r="F132" s="50">
        <v>0.06</v>
      </c>
      <c r="G132" s="86">
        <f t="shared" si="7"/>
        <v>0.07</v>
      </c>
      <c r="H132" s="57"/>
      <c r="I132" s="27">
        <v>0.56</v>
      </c>
      <c r="J132" s="49"/>
      <c r="K132" s="49"/>
      <c r="L132" s="47"/>
      <c r="M132" s="47"/>
      <c r="N132" s="49"/>
      <c r="O132" s="27"/>
      <c r="P132" s="97">
        <f t="shared" si="8"/>
        <v>0</v>
      </c>
      <c r="Q132" s="17">
        <f t="shared" si="9"/>
        <v>0</v>
      </c>
      <c r="R132" s="95">
        <f t="shared" si="10"/>
        <v>0</v>
      </c>
      <c r="S132" s="17"/>
    </row>
    <row r="133" spans="1:75" ht="12.75">
      <c r="A133" s="1" t="s">
        <v>175</v>
      </c>
      <c r="B133" s="54">
        <v>16.38</v>
      </c>
      <c r="C133" s="45">
        <v>11.5</v>
      </c>
      <c r="D133" s="51">
        <v>16.05</v>
      </c>
      <c r="E133" s="38">
        <v>18.07</v>
      </c>
      <c r="F133" s="51">
        <v>15.9</v>
      </c>
      <c r="G133" s="86">
        <f t="shared" si="7"/>
        <v>11.813749999999999</v>
      </c>
      <c r="H133" s="26">
        <v>7.22</v>
      </c>
      <c r="I133" s="27">
        <v>17.58</v>
      </c>
      <c r="J133" s="27">
        <v>11.37</v>
      </c>
      <c r="K133" s="27">
        <v>22.16</v>
      </c>
      <c r="L133" s="24">
        <v>11.13</v>
      </c>
      <c r="M133" s="24">
        <v>14.64</v>
      </c>
      <c r="N133" s="27">
        <v>4.86</v>
      </c>
      <c r="O133" s="27">
        <v>5.55</v>
      </c>
      <c r="P133" s="97">
        <f t="shared" si="8"/>
        <v>7.096889524490526</v>
      </c>
      <c r="Q133" s="17">
        <f t="shared" si="9"/>
        <v>397</v>
      </c>
      <c r="R133" s="95">
        <f>COUNTA(T133:BX133)</f>
        <v>43</v>
      </c>
      <c r="S133" s="17">
        <v>1</v>
      </c>
      <c r="T133">
        <v>17</v>
      </c>
      <c r="U133" s="81">
        <v>33</v>
      </c>
      <c r="V133">
        <v>4</v>
      </c>
      <c r="X133">
        <v>6</v>
      </c>
      <c r="Y133">
        <v>2</v>
      </c>
      <c r="Z133">
        <v>1</v>
      </c>
      <c r="AA133">
        <v>5</v>
      </c>
      <c r="AB133">
        <v>1</v>
      </c>
      <c r="AE133">
        <v>22</v>
      </c>
      <c r="AF133">
        <v>5</v>
      </c>
      <c r="AG133">
        <v>8</v>
      </c>
      <c r="AH133">
        <v>5</v>
      </c>
      <c r="AI133">
        <v>4</v>
      </c>
      <c r="AK133">
        <v>6</v>
      </c>
      <c r="AM133">
        <v>3</v>
      </c>
      <c r="AN133">
        <v>4</v>
      </c>
      <c r="AO133">
        <v>4</v>
      </c>
      <c r="AQ133">
        <v>1</v>
      </c>
      <c r="AR133">
        <v>2</v>
      </c>
      <c r="AS133">
        <v>7</v>
      </c>
      <c r="AU133">
        <v>19</v>
      </c>
      <c r="AV133">
        <v>11</v>
      </c>
      <c r="AW133">
        <v>4</v>
      </c>
      <c r="AX133">
        <v>4</v>
      </c>
      <c r="BD133">
        <v>4</v>
      </c>
      <c r="BF133">
        <v>17</v>
      </c>
      <c r="BG133">
        <v>18</v>
      </c>
      <c r="BH133">
        <v>2</v>
      </c>
      <c r="BI133">
        <v>35</v>
      </c>
      <c r="BJ133">
        <v>2</v>
      </c>
      <c r="BK133">
        <v>11</v>
      </c>
      <c r="BL133">
        <v>2</v>
      </c>
      <c r="BM133">
        <v>1</v>
      </c>
      <c r="BN133">
        <v>13</v>
      </c>
      <c r="BO133">
        <v>44</v>
      </c>
      <c r="BP133">
        <v>5</v>
      </c>
      <c r="BQ133">
        <v>6</v>
      </c>
      <c r="BR133">
        <v>23</v>
      </c>
      <c r="BS133">
        <v>8</v>
      </c>
      <c r="BT133">
        <v>2</v>
      </c>
      <c r="BU133">
        <v>22</v>
      </c>
      <c r="BV133">
        <v>3</v>
      </c>
      <c r="BW133">
        <v>1</v>
      </c>
    </row>
    <row r="134" spans="1:21" ht="12.75">
      <c r="A134" s="1" t="s">
        <v>176</v>
      </c>
      <c r="B134" s="54"/>
      <c r="C134" s="38">
        <v>0.11</v>
      </c>
      <c r="D134" s="50">
        <v>0.01</v>
      </c>
      <c r="E134" s="38">
        <v>0.13</v>
      </c>
      <c r="F134" s="50">
        <v>0.03</v>
      </c>
      <c r="G134" s="86">
        <f>(H134+I134+J134+K134+L134+M134+N134+O134)/8</f>
        <v>0.005</v>
      </c>
      <c r="H134" s="57"/>
      <c r="I134" s="28"/>
      <c r="J134" s="27">
        <v>0.04</v>
      </c>
      <c r="K134" s="28"/>
      <c r="L134" s="48"/>
      <c r="M134" s="48"/>
      <c r="N134" s="28"/>
      <c r="O134" s="27"/>
      <c r="P134" s="97">
        <f t="shared" si="8"/>
        <v>0</v>
      </c>
      <c r="Q134" s="17">
        <f t="shared" si="9"/>
        <v>0</v>
      </c>
      <c r="R134" s="95">
        <f>COUNTA(T134:BX134)</f>
        <v>0</v>
      </c>
      <c r="S134" s="17"/>
      <c r="U134" s="28"/>
    </row>
    <row r="135" spans="1:76" ht="12.75">
      <c r="A135" s="1" t="s">
        <v>177</v>
      </c>
      <c r="B135" s="54">
        <v>45.28</v>
      </c>
      <c r="C135" s="38">
        <v>65.21</v>
      </c>
      <c r="D135" s="51">
        <v>75.44</v>
      </c>
      <c r="E135" s="38">
        <v>78.62</v>
      </c>
      <c r="F135" s="50">
        <v>49.23</v>
      </c>
      <c r="G135" s="86">
        <f>(H135+I135+J135+K135+L135+M135+N135+O135)/8</f>
        <v>51.215</v>
      </c>
      <c r="H135" s="26">
        <v>35.51</v>
      </c>
      <c r="I135" s="27">
        <v>35.24</v>
      </c>
      <c r="J135" s="27">
        <v>60.32</v>
      </c>
      <c r="K135" s="27">
        <v>67.3</v>
      </c>
      <c r="L135" s="24">
        <v>70.64</v>
      </c>
      <c r="M135" s="24">
        <v>34.62</v>
      </c>
      <c r="N135" s="27">
        <v>59.34</v>
      </c>
      <c r="O135" s="27">
        <v>46.75</v>
      </c>
      <c r="P135" s="97">
        <f>Q135*10/$P$4</f>
        <v>42.15230604218806</v>
      </c>
      <c r="Q135" s="17">
        <f t="shared" si="9"/>
        <v>2358</v>
      </c>
      <c r="R135" s="95">
        <f>COUNTA(T135:BX135)</f>
        <v>45</v>
      </c>
      <c r="S135" s="17">
        <v>6</v>
      </c>
      <c r="T135">
        <v>61</v>
      </c>
      <c r="U135" s="81">
        <v>3</v>
      </c>
      <c r="V135">
        <v>8</v>
      </c>
      <c r="X135">
        <v>94</v>
      </c>
      <c r="Y135">
        <v>138</v>
      </c>
      <c r="Z135">
        <v>187</v>
      </c>
      <c r="AB135">
        <v>2</v>
      </c>
      <c r="AC135">
        <v>28</v>
      </c>
      <c r="AE135">
        <v>64</v>
      </c>
      <c r="AF135">
        <v>35</v>
      </c>
      <c r="AG135">
        <v>97</v>
      </c>
      <c r="AH135">
        <v>85</v>
      </c>
      <c r="AI135">
        <v>2</v>
      </c>
      <c r="AK135">
        <v>73</v>
      </c>
      <c r="AL135">
        <v>171</v>
      </c>
      <c r="AM135">
        <v>60</v>
      </c>
      <c r="AO135">
        <v>154</v>
      </c>
      <c r="AP135">
        <v>4</v>
      </c>
      <c r="AQ135">
        <v>1</v>
      </c>
      <c r="AR135">
        <v>40</v>
      </c>
      <c r="AS135">
        <v>18</v>
      </c>
      <c r="AT135">
        <v>86</v>
      </c>
      <c r="AU135">
        <v>21</v>
      </c>
      <c r="AV135">
        <v>6</v>
      </c>
      <c r="AW135">
        <v>33</v>
      </c>
      <c r="AX135">
        <v>262</v>
      </c>
      <c r="AY135">
        <v>49</v>
      </c>
      <c r="AZ135">
        <v>12</v>
      </c>
      <c r="BA135">
        <v>181</v>
      </c>
      <c r="BC135">
        <v>1</v>
      </c>
      <c r="BD135">
        <v>1</v>
      </c>
      <c r="BE135">
        <v>60</v>
      </c>
      <c r="BF135">
        <v>19</v>
      </c>
      <c r="BI135">
        <v>2</v>
      </c>
      <c r="BK135">
        <v>101</v>
      </c>
      <c r="BL135">
        <v>33</v>
      </c>
      <c r="BN135">
        <v>4</v>
      </c>
      <c r="BO135">
        <v>29</v>
      </c>
      <c r="BQ135">
        <v>5</v>
      </c>
      <c r="BR135">
        <v>25</v>
      </c>
      <c r="BT135">
        <v>6</v>
      </c>
      <c r="BU135">
        <v>1</v>
      </c>
      <c r="BV135">
        <v>88</v>
      </c>
      <c r="BW135">
        <v>1</v>
      </c>
      <c r="BX135">
        <v>7</v>
      </c>
    </row>
    <row r="136" spans="1:74" ht="13.5" thickBot="1">
      <c r="A136" s="1" t="s">
        <v>178</v>
      </c>
      <c r="B136" s="56">
        <v>0.01</v>
      </c>
      <c r="C136" s="46">
        <v>0.05</v>
      </c>
      <c r="D136" s="52">
        <v>0.01</v>
      </c>
      <c r="E136" s="46">
        <v>0.08</v>
      </c>
      <c r="F136" s="52">
        <v>0.16</v>
      </c>
      <c r="G136" s="59">
        <f>(H136+I136+J136+K136+L136+M136+N136+O136)/8</f>
        <v>0.08125</v>
      </c>
      <c r="H136" s="26">
        <v>0.28</v>
      </c>
      <c r="I136" s="27">
        <v>0.05</v>
      </c>
      <c r="J136" s="28"/>
      <c r="K136" s="27">
        <v>0.14</v>
      </c>
      <c r="L136" s="24">
        <v>0.05</v>
      </c>
      <c r="M136" s="24">
        <v>0.02</v>
      </c>
      <c r="N136" s="27">
        <v>0.03</v>
      </c>
      <c r="O136" s="27">
        <v>0.08</v>
      </c>
      <c r="P136" s="97">
        <f>Q136*10/$P$4</f>
        <v>0.053628888094386845</v>
      </c>
      <c r="Q136" s="17">
        <f t="shared" si="9"/>
        <v>3</v>
      </c>
      <c r="R136" s="95">
        <f>COUNTA(T136:BX136)</f>
        <v>2</v>
      </c>
      <c r="S136" s="17"/>
      <c r="T136" s="17"/>
      <c r="U136" s="17"/>
      <c r="V136" s="17"/>
      <c r="W136" s="17"/>
      <c r="X136" s="28"/>
      <c r="AA136" s="28"/>
      <c r="AW136">
        <v>1</v>
      </c>
      <c r="BV136">
        <v>2</v>
      </c>
    </row>
    <row r="137" spans="1:76" ht="12.75">
      <c r="A137" s="1" t="s">
        <v>179</v>
      </c>
      <c r="B137" s="28">
        <f aca="true" t="shared" si="11" ref="B137:O137">SUM(B5:B136)</f>
        <v>535.26</v>
      </c>
      <c r="C137" s="28">
        <f t="shared" si="11"/>
        <v>397.12000000000006</v>
      </c>
      <c r="D137" s="28">
        <f t="shared" si="11"/>
        <v>387.50000000000006</v>
      </c>
      <c r="E137" s="28">
        <f t="shared" si="11"/>
        <v>462.73</v>
      </c>
      <c r="F137" s="28">
        <f t="shared" si="11"/>
        <v>454.55000000000007</v>
      </c>
      <c r="G137" s="28">
        <f t="shared" si="11"/>
        <v>536.4511458855541</v>
      </c>
      <c r="H137" s="41">
        <f t="shared" si="11"/>
        <v>431.72822510822516</v>
      </c>
      <c r="I137" s="28">
        <f t="shared" si="11"/>
        <v>613.7700000000001</v>
      </c>
      <c r="J137" s="28">
        <f t="shared" si="11"/>
        <v>425.45000000000005</v>
      </c>
      <c r="K137" s="28">
        <f t="shared" si="11"/>
        <v>580.1499999999999</v>
      </c>
      <c r="L137" s="28">
        <f t="shared" si="11"/>
        <v>491.15000000000003</v>
      </c>
      <c r="M137" s="28">
        <f t="shared" si="11"/>
        <v>507.39999999999986</v>
      </c>
      <c r="N137" s="17">
        <f t="shared" si="11"/>
        <v>485.8209419762078</v>
      </c>
      <c r="O137" s="17">
        <f t="shared" si="11"/>
        <v>756.1399999999999</v>
      </c>
      <c r="P137" s="98">
        <f>Q137*10/$P$4</f>
        <v>474.633535931355</v>
      </c>
      <c r="Q137" s="98">
        <f t="shared" si="9"/>
        <v>26551</v>
      </c>
      <c r="R137" s="99"/>
      <c r="S137" s="28">
        <f aca="true" t="shared" si="12" ref="S137:BX137">SUM(S5:S136)</f>
        <v>114</v>
      </c>
      <c r="T137" s="28">
        <f t="shared" si="12"/>
        <v>364</v>
      </c>
      <c r="U137" s="28">
        <f t="shared" si="12"/>
        <v>741</v>
      </c>
      <c r="V137" s="28">
        <f t="shared" si="12"/>
        <v>95</v>
      </c>
      <c r="W137" s="28">
        <f t="shared" si="12"/>
        <v>279</v>
      </c>
      <c r="X137" s="28">
        <f t="shared" si="12"/>
        <v>408</v>
      </c>
      <c r="Y137" s="28">
        <f t="shared" si="12"/>
        <v>357</v>
      </c>
      <c r="Z137" s="28">
        <f t="shared" si="12"/>
        <v>509</v>
      </c>
      <c r="AA137" s="28">
        <f t="shared" si="12"/>
        <v>266</v>
      </c>
      <c r="AB137" s="28">
        <f t="shared" si="12"/>
        <v>536</v>
      </c>
      <c r="AC137" s="28">
        <f t="shared" si="12"/>
        <v>769</v>
      </c>
      <c r="AD137" s="28">
        <f t="shared" si="12"/>
        <v>57</v>
      </c>
      <c r="AE137" s="28">
        <f t="shared" si="12"/>
        <v>675</v>
      </c>
      <c r="AF137" s="28">
        <f t="shared" si="12"/>
        <v>645</v>
      </c>
      <c r="AG137" s="28">
        <f t="shared" si="12"/>
        <v>512</v>
      </c>
      <c r="AH137" s="28">
        <f t="shared" si="12"/>
        <v>382</v>
      </c>
      <c r="AI137" s="28">
        <f t="shared" si="12"/>
        <v>427</v>
      </c>
      <c r="AJ137" s="28">
        <f t="shared" si="12"/>
        <v>369</v>
      </c>
      <c r="AK137" s="28">
        <f t="shared" si="12"/>
        <v>301</v>
      </c>
      <c r="AL137" s="28">
        <f t="shared" si="12"/>
        <v>310</v>
      </c>
      <c r="AM137" s="28">
        <f t="shared" si="12"/>
        <v>414</v>
      </c>
      <c r="AN137" s="28">
        <f t="shared" si="12"/>
        <v>49</v>
      </c>
      <c r="AO137" s="28">
        <f t="shared" si="12"/>
        <v>797</v>
      </c>
      <c r="AP137" s="28">
        <f t="shared" si="12"/>
        <v>95</v>
      </c>
      <c r="AQ137" s="28">
        <f t="shared" si="12"/>
        <v>193</v>
      </c>
      <c r="AR137" s="28">
        <f t="shared" si="12"/>
        <v>291</v>
      </c>
      <c r="AS137" s="28">
        <f t="shared" si="12"/>
        <v>133</v>
      </c>
      <c r="AT137" s="28">
        <f t="shared" si="12"/>
        <v>393</v>
      </c>
      <c r="AU137" s="28">
        <f t="shared" si="12"/>
        <v>747</v>
      </c>
      <c r="AV137" s="28">
        <f t="shared" si="12"/>
        <v>554</v>
      </c>
      <c r="AW137" s="28">
        <f t="shared" si="12"/>
        <v>1024</v>
      </c>
      <c r="AX137" s="28">
        <f t="shared" si="12"/>
        <v>706</v>
      </c>
      <c r="AY137" s="28">
        <f t="shared" si="12"/>
        <v>846</v>
      </c>
      <c r="AZ137" s="28">
        <f t="shared" si="12"/>
        <v>280</v>
      </c>
      <c r="BA137" s="28">
        <f t="shared" si="12"/>
        <v>468</v>
      </c>
      <c r="BB137" s="28">
        <f t="shared" si="12"/>
        <v>111</v>
      </c>
      <c r="BC137" s="28">
        <f t="shared" si="12"/>
        <v>124</v>
      </c>
      <c r="BD137" s="28">
        <f t="shared" si="12"/>
        <v>320</v>
      </c>
      <c r="BE137" s="28">
        <f t="shared" si="12"/>
        <v>635</v>
      </c>
      <c r="BF137" s="28">
        <f t="shared" si="12"/>
        <v>1150</v>
      </c>
      <c r="BG137" s="28">
        <f t="shared" si="12"/>
        <v>683</v>
      </c>
      <c r="BH137" s="28">
        <f t="shared" si="12"/>
        <v>244</v>
      </c>
      <c r="BI137" s="28">
        <f t="shared" si="12"/>
        <v>617</v>
      </c>
      <c r="BJ137" s="28">
        <f t="shared" si="12"/>
        <v>330</v>
      </c>
      <c r="BK137" s="28">
        <f t="shared" si="12"/>
        <v>878</v>
      </c>
      <c r="BL137" s="28">
        <f t="shared" si="12"/>
        <v>297</v>
      </c>
      <c r="BM137" s="28">
        <f t="shared" si="12"/>
        <v>970</v>
      </c>
      <c r="BN137" s="28">
        <f t="shared" si="12"/>
        <v>323</v>
      </c>
      <c r="BO137" s="28">
        <f t="shared" si="12"/>
        <v>1103</v>
      </c>
      <c r="BP137" s="28">
        <f t="shared" si="12"/>
        <v>378</v>
      </c>
      <c r="BQ137" s="28">
        <f t="shared" si="12"/>
        <v>231</v>
      </c>
      <c r="BR137" s="28">
        <f t="shared" si="12"/>
        <v>819</v>
      </c>
      <c r="BS137" s="28">
        <f t="shared" si="12"/>
        <v>162</v>
      </c>
      <c r="BT137" s="28">
        <f t="shared" si="12"/>
        <v>717</v>
      </c>
      <c r="BU137" s="28">
        <f t="shared" si="12"/>
        <v>660</v>
      </c>
      <c r="BV137" s="28">
        <f t="shared" si="12"/>
        <v>386</v>
      </c>
      <c r="BW137" s="28">
        <f t="shared" si="12"/>
        <v>381</v>
      </c>
      <c r="BX137" s="28">
        <f t="shared" si="12"/>
        <v>40</v>
      </c>
    </row>
    <row r="138" spans="1:76" ht="12.75">
      <c r="A138" s="1" t="s">
        <v>180</v>
      </c>
      <c r="B138" s="31"/>
      <c r="C138" s="31"/>
      <c r="D138" s="31"/>
      <c r="E138" s="31"/>
      <c r="F138" s="31"/>
      <c r="G138" s="31"/>
      <c r="H138" s="42">
        <f aca="true" t="shared" si="13" ref="H138:N138">COUNT(H5:H136)</f>
        <v>67</v>
      </c>
      <c r="I138" s="31">
        <f t="shared" si="13"/>
        <v>76</v>
      </c>
      <c r="J138" s="31">
        <f t="shared" si="13"/>
        <v>74</v>
      </c>
      <c r="K138" s="31">
        <f t="shared" si="13"/>
        <v>68</v>
      </c>
      <c r="L138" s="31">
        <f t="shared" si="13"/>
        <v>72</v>
      </c>
      <c r="M138" s="31">
        <f t="shared" si="13"/>
        <v>74</v>
      </c>
      <c r="N138" s="31">
        <f t="shared" si="13"/>
        <v>73</v>
      </c>
      <c r="O138" s="31">
        <f>COUNT(O5:O136)</f>
        <v>73</v>
      </c>
      <c r="P138" s="31">
        <f>COUNTIF(P5:P136,"&gt;0")</f>
        <v>70</v>
      </c>
      <c r="Q138" s="31"/>
      <c r="S138" s="31">
        <f>COUNTA(S5:S136)</f>
        <v>18</v>
      </c>
      <c r="T138" s="31">
        <f aca="true" t="shared" si="14" ref="T138:BX138">COUNTA(T5:T136)</f>
        <v>23</v>
      </c>
      <c r="U138" s="31">
        <f>COUNTA(U5:U136)</f>
        <v>27</v>
      </c>
      <c r="V138" s="31">
        <f t="shared" si="14"/>
        <v>8</v>
      </c>
      <c r="W138" s="31">
        <f>COUNTA(W5:W136)</f>
        <v>19</v>
      </c>
      <c r="X138" s="31">
        <f t="shared" si="14"/>
        <v>23</v>
      </c>
      <c r="Y138" s="31">
        <f t="shared" si="14"/>
        <v>19</v>
      </c>
      <c r="Z138" s="31">
        <f t="shared" si="14"/>
        <v>24</v>
      </c>
      <c r="AA138" s="31">
        <f t="shared" si="14"/>
        <v>18</v>
      </c>
      <c r="AB138" s="31">
        <f t="shared" si="14"/>
        <v>26</v>
      </c>
      <c r="AC138" s="31">
        <f>COUNTA(AC5:AC136)</f>
        <v>23</v>
      </c>
      <c r="AD138" s="31">
        <f>COUNTA(AD5:AD136)</f>
        <v>9</v>
      </c>
      <c r="AE138" s="31">
        <f t="shared" si="14"/>
        <v>23</v>
      </c>
      <c r="AF138" s="31">
        <f t="shared" si="14"/>
        <v>20</v>
      </c>
      <c r="AG138" s="31">
        <f t="shared" si="14"/>
        <v>20</v>
      </c>
      <c r="AH138" s="31">
        <f t="shared" si="14"/>
        <v>17</v>
      </c>
      <c r="AI138" s="31">
        <f t="shared" si="14"/>
        <v>26</v>
      </c>
      <c r="AJ138" s="31">
        <f>COUNTA(AJ5:AJ136)</f>
        <v>19</v>
      </c>
      <c r="AK138" s="31">
        <f t="shared" si="14"/>
        <v>23</v>
      </c>
      <c r="AL138" s="31">
        <f t="shared" si="14"/>
        <v>23</v>
      </c>
      <c r="AM138" s="31">
        <f t="shared" si="14"/>
        <v>22</v>
      </c>
      <c r="AN138" s="31">
        <f t="shared" si="14"/>
        <v>15</v>
      </c>
      <c r="AO138" s="31">
        <f t="shared" si="14"/>
        <v>29</v>
      </c>
      <c r="AP138" s="31">
        <f>COUNTA(AP5:AP136)</f>
        <v>13</v>
      </c>
      <c r="AQ138" s="31">
        <f t="shared" si="14"/>
        <v>18</v>
      </c>
      <c r="AR138" s="31">
        <f>COUNTA(AR5:AR136)</f>
        <v>9</v>
      </c>
      <c r="AS138" s="31">
        <f>COUNTA(AS5:AS136)</f>
        <v>19</v>
      </c>
      <c r="AT138" s="31">
        <f>COUNTA(AT5:AT136)</f>
        <v>13</v>
      </c>
      <c r="AU138" s="31">
        <f t="shared" si="14"/>
        <v>15</v>
      </c>
      <c r="AV138" s="31">
        <f t="shared" si="14"/>
        <v>20</v>
      </c>
      <c r="AW138" s="31">
        <f t="shared" si="14"/>
        <v>28</v>
      </c>
      <c r="AX138" s="31">
        <f t="shared" si="14"/>
        <v>18</v>
      </c>
      <c r="AY138" s="31">
        <f t="shared" si="14"/>
        <v>24</v>
      </c>
      <c r="AZ138" s="31">
        <f t="shared" si="14"/>
        <v>21</v>
      </c>
      <c r="BA138" s="31">
        <f t="shared" si="14"/>
        <v>21</v>
      </c>
      <c r="BB138" s="31">
        <f>COUNTA(BB5:BB136)</f>
        <v>12</v>
      </c>
      <c r="BC138" s="31">
        <f t="shared" si="14"/>
        <v>16</v>
      </c>
      <c r="BD138" s="31">
        <f>COUNTA(BD5:BD136)</f>
        <v>16</v>
      </c>
      <c r="BE138" s="31">
        <f>COUNTA(BE5:BE136)</f>
        <v>15</v>
      </c>
      <c r="BF138" s="31">
        <f>COUNTA(BF5:BF136)</f>
        <v>16</v>
      </c>
      <c r="BG138" s="31">
        <f>COUNTA(BG5:BG136)</f>
        <v>20</v>
      </c>
      <c r="BH138" s="31">
        <f>COUNTA(BH5:BH136)</f>
        <v>18</v>
      </c>
      <c r="BI138" s="31">
        <f t="shared" si="14"/>
        <v>21</v>
      </c>
      <c r="BJ138" s="31">
        <f t="shared" si="14"/>
        <v>18</v>
      </c>
      <c r="BK138" s="31">
        <f>COUNTA(BK5:BK136)</f>
        <v>29</v>
      </c>
      <c r="BL138" s="31">
        <f>COUNTA(BL5:BL136)</f>
        <v>20</v>
      </c>
      <c r="BM138" s="31">
        <f t="shared" si="14"/>
        <v>16</v>
      </c>
      <c r="BN138" s="31">
        <f t="shared" si="14"/>
        <v>15</v>
      </c>
      <c r="BO138" s="31">
        <f t="shared" si="14"/>
        <v>41</v>
      </c>
      <c r="BP138" s="31">
        <f t="shared" si="14"/>
        <v>20</v>
      </c>
      <c r="BQ138" s="31">
        <f t="shared" si="14"/>
        <v>24</v>
      </c>
      <c r="BR138" s="31">
        <f t="shared" si="14"/>
        <v>26</v>
      </c>
      <c r="BS138" s="31">
        <f t="shared" si="14"/>
        <v>9</v>
      </c>
      <c r="BT138" s="31">
        <f t="shared" si="14"/>
        <v>19</v>
      </c>
      <c r="BU138" s="31">
        <f t="shared" si="14"/>
        <v>20</v>
      </c>
      <c r="BV138" s="31">
        <f t="shared" si="14"/>
        <v>23</v>
      </c>
      <c r="BW138" s="31">
        <f t="shared" si="14"/>
        <v>19</v>
      </c>
      <c r="BX138" s="31">
        <f t="shared" si="14"/>
        <v>9</v>
      </c>
    </row>
    <row r="139" ht="12.75">
      <c r="M139" s="48"/>
    </row>
  </sheetData>
  <mergeCells count="1">
    <mergeCell ref="H2:P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36" sqref="H5:H136"/>
    </sheetView>
  </sheetViews>
  <sheetFormatPr defaultColWidth="9.140625" defaultRowHeight="12.75"/>
  <cols>
    <col min="1" max="1" width="18.57421875" style="1" customWidth="1"/>
    <col min="2" max="5" width="6.57421875" style="3" customWidth="1"/>
    <col min="6" max="6" width="6.7109375" style="3" customWidth="1"/>
    <col min="7" max="7" width="5.7109375" style="0" customWidth="1"/>
    <col min="8" max="8" width="6.421875" style="0" customWidth="1"/>
    <col min="9" max="9" width="5.7109375" style="0" customWidth="1"/>
    <col min="10" max="10" width="5.8515625" style="0" customWidth="1"/>
    <col min="11" max="25" width="5.7109375" style="0" customWidth="1"/>
  </cols>
  <sheetData>
    <row r="1" spans="1:7" ht="12.75">
      <c r="A1" s="1" t="s">
        <v>310</v>
      </c>
      <c r="B1" s="70"/>
      <c r="G1" s="66"/>
    </row>
    <row r="2" spans="1:25" ht="135">
      <c r="A2" s="4"/>
      <c r="B2" s="115" t="s">
        <v>301</v>
      </c>
      <c r="C2" s="116"/>
      <c r="D2" s="116"/>
      <c r="E2" s="116"/>
      <c r="F2" s="63" t="s">
        <v>300</v>
      </c>
      <c r="G2" s="67" t="s">
        <v>29</v>
      </c>
      <c r="H2" s="63" t="s">
        <v>280</v>
      </c>
      <c r="I2" s="63" t="s">
        <v>1</v>
      </c>
      <c r="J2" s="62" t="s">
        <v>265</v>
      </c>
      <c r="K2" s="62" t="s">
        <v>266</v>
      </c>
      <c r="L2" s="62" t="s">
        <v>267</v>
      </c>
      <c r="M2" s="62" t="s">
        <v>285</v>
      </c>
      <c r="N2" s="62" t="s">
        <v>269</v>
      </c>
      <c r="O2" s="62" t="s">
        <v>270</v>
      </c>
      <c r="P2" s="62" t="s">
        <v>271</v>
      </c>
      <c r="Q2" s="62" t="s">
        <v>272</v>
      </c>
      <c r="R2" s="62" t="s">
        <v>273</v>
      </c>
      <c r="S2" s="62" t="s">
        <v>274</v>
      </c>
      <c r="T2" s="62" t="s">
        <v>275</v>
      </c>
      <c r="U2" s="62" t="s">
        <v>276</v>
      </c>
      <c r="V2" s="62" t="s">
        <v>277</v>
      </c>
      <c r="W2" s="62" t="s">
        <v>278</v>
      </c>
      <c r="X2" s="62" t="s">
        <v>286</v>
      </c>
      <c r="Y2" s="62" t="s">
        <v>287</v>
      </c>
    </row>
    <row r="3" spans="1:23" ht="12.75">
      <c r="A3" s="7" t="s">
        <v>30</v>
      </c>
      <c r="B3" s="68" t="s">
        <v>35</v>
      </c>
      <c r="C3" s="13" t="s">
        <v>36</v>
      </c>
      <c r="D3" s="13" t="s">
        <v>37</v>
      </c>
      <c r="E3" s="13" t="s">
        <v>38</v>
      </c>
      <c r="F3" s="13"/>
      <c r="G3" s="68" t="s">
        <v>297</v>
      </c>
      <c r="H3" s="13" t="s">
        <v>297</v>
      </c>
      <c r="I3" s="13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5" ht="12.75">
      <c r="A4" s="65" t="s">
        <v>56</v>
      </c>
      <c r="B4" s="70">
        <v>189</v>
      </c>
      <c r="C4" s="3">
        <v>189</v>
      </c>
      <c r="D4" s="3">
        <v>189</v>
      </c>
      <c r="E4" s="3">
        <v>189</v>
      </c>
      <c r="F4" s="3">
        <v>189</v>
      </c>
      <c r="G4" s="69">
        <f>SUM(J4:Y4)</f>
        <v>187.7</v>
      </c>
      <c r="H4" s="29">
        <v>188</v>
      </c>
      <c r="I4" s="29">
        <f>COUNTA(J4:Y4)</f>
        <v>16</v>
      </c>
      <c r="J4">
        <v>10.3</v>
      </c>
      <c r="K4" s="49">
        <v>8</v>
      </c>
      <c r="L4" s="49">
        <v>17</v>
      </c>
      <c r="M4" s="49">
        <v>11</v>
      </c>
      <c r="N4" s="74">
        <v>11</v>
      </c>
      <c r="O4" s="49">
        <v>11</v>
      </c>
      <c r="P4" s="49">
        <v>12.1</v>
      </c>
      <c r="Q4" s="49">
        <v>10</v>
      </c>
      <c r="R4" s="49">
        <v>12</v>
      </c>
      <c r="S4" s="49">
        <v>12</v>
      </c>
      <c r="T4" s="49">
        <v>8</v>
      </c>
      <c r="U4" s="49">
        <v>9.1</v>
      </c>
      <c r="V4" s="49">
        <v>9.1</v>
      </c>
      <c r="W4" s="49">
        <v>16</v>
      </c>
      <c r="X4" s="49">
        <v>15.5</v>
      </c>
      <c r="Y4" s="49">
        <v>15.6</v>
      </c>
    </row>
    <row r="5" spans="1:9" ht="12.75">
      <c r="A5" s="23" t="s">
        <v>57</v>
      </c>
      <c r="B5" s="71">
        <v>0</v>
      </c>
      <c r="C5" s="35">
        <v>0.05291005291005291</v>
      </c>
      <c r="D5" s="35">
        <v>0.47619047619047616</v>
      </c>
      <c r="E5" s="35">
        <v>0.31746031746031744</v>
      </c>
      <c r="F5" s="34">
        <f>(B5+C5+D5+E5)/4</f>
        <v>0.21164021164021163</v>
      </c>
      <c r="G5" s="69">
        <f>SUM(J5:Y5)</f>
        <v>0</v>
      </c>
      <c r="H5" s="35">
        <f aca="true" t="shared" si="0" ref="H5:H36">G5*10/$G$4</f>
        <v>0</v>
      </c>
      <c r="I5" s="29">
        <f>COUNTA(J5:Y5)</f>
        <v>0</v>
      </c>
    </row>
    <row r="6" spans="1:9" ht="12.75">
      <c r="A6" s="23" t="s">
        <v>58</v>
      </c>
      <c r="B6" s="71">
        <v>0</v>
      </c>
      <c r="C6" s="35">
        <v>0.10582010582010581</v>
      </c>
      <c r="D6" s="35">
        <v>0.10582010582010581</v>
      </c>
      <c r="E6" s="35">
        <v>0</v>
      </c>
      <c r="F6" s="34">
        <f aca="true" t="shared" si="1" ref="F6:F70">(B6+C6+D6+E6)/4</f>
        <v>0.05291005291005291</v>
      </c>
      <c r="G6" s="69">
        <f aca="true" t="shared" si="2" ref="G6:G70">SUM(J6:Y6)</f>
        <v>0</v>
      </c>
      <c r="H6" s="35">
        <f t="shared" si="0"/>
        <v>0</v>
      </c>
      <c r="I6" s="29">
        <f aca="true" t="shared" si="3" ref="I6:I70">COUNTA(J6:Y6)</f>
        <v>0</v>
      </c>
    </row>
    <row r="7" spans="1:9" ht="12.75">
      <c r="A7" s="23" t="s">
        <v>59</v>
      </c>
      <c r="B7" s="71">
        <v>0.05291005291005291</v>
      </c>
      <c r="C7" s="35">
        <v>0</v>
      </c>
      <c r="D7" s="35">
        <v>0</v>
      </c>
      <c r="E7" s="35">
        <v>0</v>
      </c>
      <c r="F7" s="34">
        <f t="shared" si="1"/>
        <v>0.013227513227513227</v>
      </c>
      <c r="G7" s="69">
        <f t="shared" si="2"/>
        <v>0</v>
      </c>
      <c r="H7" s="35">
        <f t="shared" si="0"/>
        <v>0</v>
      </c>
      <c r="I7" s="29">
        <f t="shared" si="3"/>
        <v>0</v>
      </c>
    </row>
    <row r="8" spans="1:9" ht="12.75">
      <c r="A8" s="23" t="s">
        <v>60</v>
      </c>
      <c r="B8" s="71">
        <v>0</v>
      </c>
      <c r="C8" s="35">
        <v>0</v>
      </c>
      <c r="D8" s="35">
        <v>0</v>
      </c>
      <c r="E8" s="35">
        <v>0</v>
      </c>
      <c r="F8" s="34">
        <f t="shared" si="1"/>
        <v>0</v>
      </c>
      <c r="G8" s="69">
        <f t="shared" si="2"/>
        <v>0</v>
      </c>
      <c r="H8" s="35">
        <f t="shared" si="0"/>
        <v>0</v>
      </c>
      <c r="I8" s="29">
        <f t="shared" si="3"/>
        <v>0</v>
      </c>
    </row>
    <row r="9" spans="1:9" ht="12.75">
      <c r="A9" s="23" t="s">
        <v>61</v>
      </c>
      <c r="B9" s="71">
        <v>0</v>
      </c>
      <c r="C9" s="35">
        <v>0</v>
      </c>
      <c r="D9" s="35">
        <v>0.05291005291005291</v>
      </c>
      <c r="E9" s="35">
        <v>0</v>
      </c>
      <c r="F9" s="34">
        <f t="shared" si="1"/>
        <v>0.013227513227513227</v>
      </c>
      <c r="G9" s="69">
        <f t="shared" si="2"/>
        <v>0</v>
      </c>
      <c r="H9" s="35">
        <f t="shared" si="0"/>
        <v>0</v>
      </c>
      <c r="I9" s="29">
        <f t="shared" si="3"/>
        <v>0</v>
      </c>
    </row>
    <row r="10" spans="1:9" ht="12.75">
      <c r="A10" s="1" t="s">
        <v>62</v>
      </c>
      <c r="B10" s="71">
        <v>0</v>
      </c>
      <c r="C10" s="35">
        <v>0</v>
      </c>
      <c r="D10" s="35">
        <v>0.05291005291005291</v>
      </c>
      <c r="E10" s="35">
        <v>0</v>
      </c>
      <c r="F10" s="34">
        <f t="shared" si="1"/>
        <v>0.013227513227513227</v>
      </c>
      <c r="G10" s="69">
        <f t="shared" si="2"/>
        <v>0</v>
      </c>
      <c r="H10" s="35">
        <f t="shared" si="0"/>
        <v>0</v>
      </c>
      <c r="I10" s="29">
        <f t="shared" si="3"/>
        <v>0</v>
      </c>
    </row>
    <row r="11" spans="1:9" ht="12.75">
      <c r="A11" s="1" t="s">
        <v>63</v>
      </c>
      <c r="B11" s="71">
        <v>0</v>
      </c>
      <c r="C11" s="35">
        <v>0</v>
      </c>
      <c r="D11" s="35">
        <v>0.05291005291005291</v>
      </c>
      <c r="E11" s="35">
        <v>0</v>
      </c>
      <c r="F11" s="34">
        <f t="shared" si="1"/>
        <v>0.013227513227513227</v>
      </c>
      <c r="G11" s="69">
        <f t="shared" si="2"/>
        <v>0</v>
      </c>
      <c r="H11" s="35">
        <f t="shared" si="0"/>
        <v>0</v>
      </c>
      <c r="I11" s="29">
        <f t="shared" si="3"/>
        <v>0</v>
      </c>
    </row>
    <row r="12" spans="1:22" ht="12.75">
      <c r="A12" s="1" t="s">
        <v>64</v>
      </c>
      <c r="B12" s="71">
        <v>18.835978835978835</v>
      </c>
      <c r="C12" s="35">
        <v>25.66137566137566</v>
      </c>
      <c r="D12" s="35">
        <v>20.052910052910054</v>
      </c>
      <c r="E12" s="35">
        <v>23.12169312169312</v>
      </c>
      <c r="F12" s="34">
        <f t="shared" si="1"/>
        <v>21.917989417989418</v>
      </c>
      <c r="G12" s="69">
        <f t="shared" si="2"/>
        <v>293</v>
      </c>
      <c r="H12" s="35">
        <f>G12*10/$G$4</f>
        <v>15.61001598295152</v>
      </c>
      <c r="I12" s="29">
        <f t="shared" si="3"/>
        <v>8</v>
      </c>
      <c r="J12">
        <v>4</v>
      </c>
      <c r="K12">
        <v>3</v>
      </c>
      <c r="L12">
        <v>2</v>
      </c>
      <c r="N12">
        <v>65</v>
      </c>
      <c r="P12">
        <v>9</v>
      </c>
      <c r="R12">
        <v>207</v>
      </c>
      <c r="U12">
        <v>2</v>
      </c>
      <c r="V12">
        <v>1</v>
      </c>
    </row>
    <row r="13" spans="1:25" ht="12.75">
      <c r="A13" s="1" t="s">
        <v>65</v>
      </c>
      <c r="B13" s="71">
        <v>0.10582010582010581</v>
      </c>
      <c r="C13" s="35">
        <v>0.10582010582010581</v>
      </c>
      <c r="D13" s="35">
        <v>2.0105820105820107</v>
      </c>
      <c r="E13" s="35">
        <v>0.26455026455026454</v>
      </c>
      <c r="F13" s="34">
        <f t="shared" si="1"/>
        <v>0.6216931216931217</v>
      </c>
      <c r="G13" s="69">
        <f t="shared" si="2"/>
        <v>8</v>
      </c>
      <c r="H13" s="35">
        <f t="shared" si="0"/>
        <v>0.4262120404901439</v>
      </c>
      <c r="I13" s="29">
        <f t="shared" si="3"/>
        <v>6</v>
      </c>
      <c r="L13">
        <v>1</v>
      </c>
      <c r="M13">
        <v>2</v>
      </c>
      <c r="P13">
        <v>1</v>
      </c>
      <c r="Q13">
        <v>1</v>
      </c>
      <c r="X13">
        <v>1</v>
      </c>
      <c r="Y13">
        <v>2</v>
      </c>
    </row>
    <row r="14" spans="1:25" ht="12.75">
      <c r="A14" s="1" t="s">
        <v>66</v>
      </c>
      <c r="B14" s="71">
        <v>35.29100529100529</v>
      </c>
      <c r="C14" s="35">
        <v>27.037037037037038</v>
      </c>
      <c r="D14" s="35">
        <v>34.02116402116402</v>
      </c>
      <c r="E14" s="35">
        <v>24.867724867724867</v>
      </c>
      <c r="F14" s="34">
        <f t="shared" si="1"/>
        <v>30.304232804232804</v>
      </c>
      <c r="G14" s="69">
        <f t="shared" si="2"/>
        <v>457</v>
      </c>
      <c r="H14" s="35">
        <f t="shared" si="0"/>
        <v>24.347362812999467</v>
      </c>
      <c r="I14" s="29">
        <f t="shared" si="3"/>
        <v>13</v>
      </c>
      <c r="J14">
        <v>2</v>
      </c>
      <c r="K14">
        <v>27</v>
      </c>
      <c r="L14">
        <v>4</v>
      </c>
      <c r="M14">
        <v>38</v>
      </c>
      <c r="N14">
        <v>6</v>
      </c>
      <c r="P14">
        <v>64</v>
      </c>
      <c r="Q14">
        <v>18</v>
      </c>
      <c r="R14">
        <v>64</v>
      </c>
      <c r="T14">
        <v>10</v>
      </c>
      <c r="U14">
        <v>61</v>
      </c>
      <c r="V14">
        <v>128</v>
      </c>
      <c r="W14">
        <v>23</v>
      </c>
      <c r="Y14">
        <v>12</v>
      </c>
    </row>
    <row r="15" spans="1:25" ht="12.75">
      <c r="A15" s="1" t="s">
        <v>67</v>
      </c>
      <c r="B15" s="71">
        <v>7.777777777777778</v>
      </c>
      <c r="C15" s="35">
        <v>16.03174603174603</v>
      </c>
      <c r="D15" s="35">
        <v>13.015873015873016</v>
      </c>
      <c r="E15" s="35">
        <v>20.52910052910053</v>
      </c>
      <c r="F15" s="34">
        <f t="shared" si="1"/>
        <v>14.338624338624339</v>
      </c>
      <c r="G15" s="69">
        <f t="shared" si="2"/>
        <v>594</v>
      </c>
      <c r="H15" s="35">
        <f t="shared" si="0"/>
        <v>31.646244006393182</v>
      </c>
      <c r="I15" s="29">
        <f t="shared" si="3"/>
        <v>16</v>
      </c>
      <c r="J15">
        <v>16</v>
      </c>
      <c r="K15">
        <v>41</v>
      </c>
      <c r="L15">
        <v>7</v>
      </c>
      <c r="M15">
        <v>121</v>
      </c>
      <c r="N15">
        <v>51</v>
      </c>
      <c r="O15">
        <v>6</v>
      </c>
      <c r="P15">
        <v>62</v>
      </c>
      <c r="Q15">
        <v>18</v>
      </c>
      <c r="R15">
        <v>170</v>
      </c>
      <c r="S15">
        <v>35</v>
      </c>
      <c r="T15">
        <v>23</v>
      </c>
      <c r="U15">
        <v>9</v>
      </c>
      <c r="V15">
        <v>20</v>
      </c>
      <c r="W15">
        <v>4</v>
      </c>
      <c r="X15">
        <v>1</v>
      </c>
      <c r="Y15">
        <v>10</v>
      </c>
    </row>
    <row r="16" spans="1:9" ht="12.75">
      <c r="A16" s="1" t="s">
        <v>68</v>
      </c>
      <c r="B16" s="71">
        <v>0</v>
      </c>
      <c r="C16" s="35">
        <v>0.15873015873015872</v>
      </c>
      <c r="D16" s="35">
        <v>0</v>
      </c>
      <c r="E16" s="35">
        <v>0</v>
      </c>
      <c r="F16" s="34">
        <f t="shared" si="1"/>
        <v>0.03968253968253968</v>
      </c>
      <c r="G16" s="69">
        <f t="shared" si="2"/>
        <v>0</v>
      </c>
      <c r="H16" s="35">
        <f t="shared" si="0"/>
        <v>0</v>
      </c>
      <c r="I16" s="29">
        <f t="shared" si="3"/>
        <v>0</v>
      </c>
    </row>
    <row r="17" spans="1:9" ht="12.75">
      <c r="A17" s="1" t="s">
        <v>69</v>
      </c>
      <c r="B17" s="71">
        <v>0</v>
      </c>
      <c r="C17" s="35">
        <v>0</v>
      </c>
      <c r="D17" s="35">
        <v>0.05291005291005291</v>
      </c>
      <c r="E17" s="35">
        <v>0</v>
      </c>
      <c r="F17" s="34">
        <f t="shared" si="1"/>
        <v>0.013227513227513227</v>
      </c>
      <c r="G17" s="69">
        <f t="shared" si="2"/>
        <v>0</v>
      </c>
      <c r="H17" s="35">
        <f t="shared" si="0"/>
        <v>0</v>
      </c>
      <c r="I17" s="29">
        <f t="shared" si="3"/>
        <v>0</v>
      </c>
    </row>
    <row r="18" spans="1:12" ht="12.75">
      <c r="A18" s="1" t="s">
        <v>70</v>
      </c>
      <c r="B18" s="71">
        <v>0</v>
      </c>
      <c r="C18" s="35">
        <v>0</v>
      </c>
      <c r="D18" s="35">
        <v>0.05291005291005291</v>
      </c>
      <c r="E18" s="35">
        <v>0</v>
      </c>
      <c r="F18" s="34">
        <f t="shared" si="1"/>
        <v>0.013227513227513227</v>
      </c>
      <c r="G18" s="69">
        <f t="shared" si="2"/>
        <v>2</v>
      </c>
      <c r="H18" s="35">
        <f t="shared" si="0"/>
        <v>0.10655301012253597</v>
      </c>
      <c r="I18" s="29">
        <f t="shared" si="3"/>
        <v>1</v>
      </c>
      <c r="L18">
        <v>2</v>
      </c>
    </row>
    <row r="19" spans="1:9" ht="12.75">
      <c r="A19" s="1" t="s">
        <v>71</v>
      </c>
      <c r="B19" s="71">
        <v>0</v>
      </c>
      <c r="C19" s="35">
        <v>0</v>
      </c>
      <c r="D19" s="35">
        <v>0.05291005291005291</v>
      </c>
      <c r="E19" s="35">
        <v>0</v>
      </c>
      <c r="F19" s="34">
        <f t="shared" si="1"/>
        <v>0.013227513227513227</v>
      </c>
      <c r="G19" s="69">
        <f t="shared" si="2"/>
        <v>0</v>
      </c>
      <c r="H19" s="35">
        <f t="shared" si="0"/>
        <v>0</v>
      </c>
      <c r="I19" s="29">
        <f t="shared" si="3"/>
        <v>0</v>
      </c>
    </row>
    <row r="20" spans="1:25" ht="12.75">
      <c r="A20" s="1" t="s">
        <v>72</v>
      </c>
      <c r="B20" s="71">
        <v>60.15873015873016</v>
      </c>
      <c r="C20" s="35">
        <v>26.03174603174603</v>
      </c>
      <c r="D20" s="35">
        <v>72.80423280423281</v>
      </c>
      <c r="E20" s="35">
        <v>27.3015873015873</v>
      </c>
      <c r="F20" s="34">
        <f t="shared" si="1"/>
        <v>46.574074074074076</v>
      </c>
      <c r="G20" s="69">
        <f t="shared" si="2"/>
        <v>1034</v>
      </c>
      <c r="H20" s="35">
        <f t="shared" si="0"/>
        <v>55.0879062333511</v>
      </c>
      <c r="I20" s="29">
        <f t="shared" si="3"/>
        <v>15</v>
      </c>
      <c r="J20">
        <v>79</v>
      </c>
      <c r="K20">
        <v>45</v>
      </c>
      <c r="L20">
        <v>71</v>
      </c>
      <c r="M20">
        <v>8</v>
      </c>
      <c r="N20">
        <v>30</v>
      </c>
      <c r="P20">
        <v>51</v>
      </c>
      <c r="Q20">
        <v>70</v>
      </c>
      <c r="R20">
        <v>211</v>
      </c>
      <c r="S20">
        <v>5</v>
      </c>
      <c r="T20">
        <v>50</v>
      </c>
      <c r="U20">
        <v>8</v>
      </c>
      <c r="V20">
        <v>144</v>
      </c>
      <c r="W20">
        <v>120</v>
      </c>
      <c r="X20">
        <v>5</v>
      </c>
      <c r="Y20">
        <v>137</v>
      </c>
    </row>
    <row r="21" spans="1:9" ht="12.75">
      <c r="A21" s="1" t="s">
        <v>251</v>
      </c>
      <c r="B21" s="71">
        <v>0</v>
      </c>
      <c r="C21" s="35">
        <v>0</v>
      </c>
      <c r="D21" s="35">
        <v>0</v>
      </c>
      <c r="E21" s="35">
        <v>0</v>
      </c>
      <c r="F21" s="34">
        <f t="shared" si="1"/>
        <v>0</v>
      </c>
      <c r="G21" s="69">
        <f t="shared" si="2"/>
        <v>0</v>
      </c>
      <c r="H21" s="35">
        <f t="shared" si="0"/>
        <v>0</v>
      </c>
      <c r="I21" s="29">
        <f t="shared" si="3"/>
        <v>0</v>
      </c>
    </row>
    <row r="22" spans="1:9" ht="12.75">
      <c r="A22" s="1" t="s">
        <v>73</v>
      </c>
      <c r="B22" s="71">
        <v>0</v>
      </c>
      <c r="C22" s="35">
        <v>0.05291005291005291</v>
      </c>
      <c r="D22" s="35">
        <v>0</v>
      </c>
      <c r="E22" s="35">
        <v>0</v>
      </c>
      <c r="F22" s="34">
        <f t="shared" si="1"/>
        <v>0.013227513227513227</v>
      </c>
      <c r="G22" s="69">
        <f t="shared" si="2"/>
        <v>0</v>
      </c>
      <c r="H22" s="35">
        <f t="shared" si="0"/>
        <v>0</v>
      </c>
      <c r="I22" s="29">
        <f t="shared" si="3"/>
        <v>0</v>
      </c>
    </row>
    <row r="23" spans="1:25" ht="12.75">
      <c r="A23" s="1" t="s">
        <v>74</v>
      </c>
      <c r="B23" s="71">
        <v>349.15343915343914</v>
      </c>
      <c r="C23" s="35">
        <v>129.20634920634922</v>
      </c>
      <c r="D23" s="35">
        <v>506.2433862433862</v>
      </c>
      <c r="E23" s="35">
        <v>294.92063492063494</v>
      </c>
      <c r="F23" s="34">
        <f t="shared" si="1"/>
        <v>319.8809523809524</v>
      </c>
      <c r="G23" s="69">
        <f t="shared" si="2"/>
        <v>6469</v>
      </c>
      <c r="H23" s="35">
        <f t="shared" si="0"/>
        <v>344.6457112413426</v>
      </c>
      <c r="I23" s="29">
        <f t="shared" si="3"/>
        <v>14</v>
      </c>
      <c r="J23">
        <v>20</v>
      </c>
      <c r="K23">
        <v>3</v>
      </c>
      <c r="L23">
        <v>5</v>
      </c>
      <c r="M23">
        <v>112</v>
      </c>
      <c r="N23">
        <v>3</v>
      </c>
      <c r="P23">
        <v>1493</v>
      </c>
      <c r="Q23">
        <v>20</v>
      </c>
      <c r="R23">
        <v>80</v>
      </c>
      <c r="T23">
        <v>2942</v>
      </c>
      <c r="U23">
        <v>431</v>
      </c>
      <c r="V23">
        <v>705</v>
      </c>
      <c r="W23">
        <v>618</v>
      </c>
      <c r="X23">
        <v>32</v>
      </c>
      <c r="Y23">
        <v>5</v>
      </c>
    </row>
    <row r="24" spans="1:23" ht="12.75">
      <c r="A24" s="1" t="s">
        <v>75</v>
      </c>
      <c r="B24" s="71">
        <v>0.15873015873015872</v>
      </c>
      <c r="C24" s="35">
        <v>1.693121693121693</v>
      </c>
      <c r="D24" s="35">
        <v>0.9523809523809523</v>
      </c>
      <c r="E24" s="35">
        <v>1.0582010582010581</v>
      </c>
      <c r="F24" s="34">
        <f t="shared" si="1"/>
        <v>0.9656084656084655</v>
      </c>
      <c r="G24" s="69">
        <f t="shared" si="2"/>
        <v>13</v>
      </c>
      <c r="H24" s="35">
        <f t="shared" si="0"/>
        <v>0.6925945657964838</v>
      </c>
      <c r="I24" s="29">
        <f t="shared" si="3"/>
        <v>4</v>
      </c>
      <c r="P24">
        <v>6</v>
      </c>
      <c r="R24">
        <v>1</v>
      </c>
      <c r="V24">
        <v>4</v>
      </c>
      <c r="W24">
        <v>2</v>
      </c>
    </row>
    <row r="25" spans="1:9" ht="12.75">
      <c r="A25" s="1" t="s">
        <v>76</v>
      </c>
      <c r="B25" s="71">
        <v>0.05291005291005291</v>
      </c>
      <c r="C25" s="35">
        <v>0</v>
      </c>
      <c r="D25" s="35">
        <v>0.05291005291005291</v>
      </c>
      <c r="E25" s="35">
        <v>0.21164021164021163</v>
      </c>
      <c r="F25" s="34">
        <f t="shared" si="1"/>
        <v>0.07936507936507936</v>
      </c>
      <c r="G25" s="69">
        <f t="shared" si="2"/>
        <v>0</v>
      </c>
      <c r="H25" s="35">
        <f t="shared" si="0"/>
        <v>0</v>
      </c>
      <c r="I25" s="29">
        <f t="shared" si="3"/>
        <v>0</v>
      </c>
    </row>
    <row r="26" spans="1:22" ht="12.75">
      <c r="A26" s="1" t="s">
        <v>77</v>
      </c>
      <c r="B26" s="71">
        <v>20.423280423280424</v>
      </c>
      <c r="C26" s="35">
        <v>69.04761904761905</v>
      </c>
      <c r="D26" s="35">
        <v>79.8941798941799</v>
      </c>
      <c r="E26" s="35">
        <v>32.698412698412696</v>
      </c>
      <c r="F26" s="34">
        <f t="shared" si="1"/>
        <v>50.51587301587301</v>
      </c>
      <c r="G26" s="69">
        <f t="shared" si="2"/>
        <v>184</v>
      </c>
      <c r="H26" s="35">
        <f t="shared" si="0"/>
        <v>9.802876931273309</v>
      </c>
      <c r="I26" s="29">
        <f t="shared" si="3"/>
        <v>7</v>
      </c>
      <c r="J26">
        <v>40</v>
      </c>
      <c r="K26">
        <v>18</v>
      </c>
      <c r="L26">
        <v>75</v>
      </c>
      <c r="N26">
        <v>28</v>
      </c>
      <c r="P26">
        <v>9</v>
      </c>
      <c r="R26">
        <v>9</v>
      </c>
      <c r="V26">
        <v>5</v>
      </c>
    </row>
    <row r="27" spans="1:9" ht="12.75">
      <c r="A27" s="1" t="s">
        <v>78</v>
      </c>
      <c r="B27" s="71">
        <v>0</v>
      </c>
      <c r="C27" s="35">
        <v>2.1164021164021163</v>
      </c>
      <c r="D27" s="35">
        <v>0</v>
      </c>
      <c r="E27" s="35">
        <v>0</v>
      </c>
      <c r="F27" s="34">
        <f t="shared" si="1"/>
        <v>0.5291005291005291</v>
      </c>
      <c r="G27" s="69">
        <f t="shared" si="2"/>
        <v>0</v>
      </c>
      <c r="H27" s="35">
        <f t="shared" si="0"/>
        <v>0</v>
      </c>
      <c r="I27" s="29">
        <f t="shared" si="3"/>
        <v>0</v>
      </c>
    </row>
    <row r="28" spans="1:12" ht="12.75">
      <c r="A28" s="1" t="s">
        <v>79</v>
      </c>
      <c r="B28" s="71">
        <v>0.05291005291005291</v>
      </c>
      <c r="C28" s="35">
        <v>0.5291005291005291</v>
      </c>
      <c r="D28" s="35">
        <v>1.3227513227513228</v>
      </c>
      <c r="E28" s="35">
        <v>1.3227513227513228</v>
      </c>
      <c r="F28" s="34">
        <f t="shared" si="1"/>
        <v>0.8068783068783069</v>
      </c>
      <c r="G28" s="69">
        <f t="shared" si="2"/>
        <v>5</v>
      </c>
      <c r="H28" s="35">
        <f t="shared" si="0"/>
        <v>0.26638252530633993</v>
      </c>
      <c r="I28" s="29">
        <f t="shared" si="3"/>
        <v>1</v>
      </c>
      <c r="L28">
        <v>5</v>
      </c>
    </row>
    <row r="29" spans="1:11" ht="12.75">
      <c r="A29" s="1" t="s">
        <v>80</v>
      </c>
      <c r="B29" s="71">
        <v>0.47619047619047616</v>
      </c>
      <c r="C29" s="35">
        <v>0.8465608465608465</v>
      </c>
      <c r="D29" s="35">
        <v>5.502645502645502</v>
      </c>
      <c r="E29" s="35">
        <v>0.7936507936507936</v>
      </c>
      <c r="F29" s="34">
        <f t="shared" si="1"/>
        <v>1.9047619047619047</v>
      </c>
      <c r="G29" s="69">
        <f t="shared" si="2"/>
        <v>2</v>
      </c>
      <c r="H29" s="35">
        <f t="shared" si="0"/>
        <v>0.10655301012253597</v>
      </c>
      <c r="I29" s="29">
        <f t="shared" si="3"/>
        <v>1</v>
      </c>
      <c r="K29">
        <v>2</v>
      </c>
    </row>
    <row r="30" spans="1:25" ht="12.75">
      <c r="A30" s="1" t="s">
        <v>81</v>
      </c>
      <c r="B30" s="71">
        <v>100.42328042328042</v>
      </c>
      <c r="C30" s="35">
        <v>93.80952380952381</v>
      </c>
      <c r="D30" s="35">
        <v>179.57671957671957</v>
      </c>
      <c r="E30" s="35">
        <v>157.77777777777777</v>
      </c>
      <c r="F30" s="34">
        <f t="shared" si="1"/>
        <v>132.8968253968254</v>
      </c>
      <c r="G30" s="69">
        <f t="shared" si="2"/>
        <v>2339</v>
      </c>
      <c r="H30" s="35">
        <f t="shared" si="0"/>
        <v>124.61374533830582</v>
      </c>
      <c r="I30" s="29">
        <f t="shared" si="3"/>
        <v>13</v>
      </c>
      <c r="J30">
        <v>130</v>
      </c>
      <c r="K30">
        <v>521</v>
      </c>
      <c r="L30">
        <v>199</v>
      </c>
      <c r="M30">
        <v>48</v>
      </c>
      <c r="N30">
        <v>176</v>
      </c>
      <c r="P30">
        <v>233</v>
      </c>
      <c r="Q30">
        <v>30</v>
      </c>
      <c r="R30">
        <v>223</v>
      </c>
      <c r="T30">
        <v>282</v>
      </c>
      <c r="U30">
        <v>79</v>
      </c>
      <c r="V30">
        <v>345</v>
      </c>
      <c r="W30">
        <v>71</v>
      </c>
      <c r="Y30">
        <v>2</v>
      </c>
    </row>
    <row r="31" spans="1:23" ht="12.75">
      <c r="A31" s="1" t="s">
        <v>82</v>
      </c>
      <c r="B31" s="71">
        <v>1.216931216931217</v>
      </c>
      <c r="C31" s="35">
        <v>1.0052910052910053</v>
      </c>
      <c r="D31" s="35">
        <v>1.6402116402116402</v>
      </c>
      <c r="E31" s="35">
        <v>1.164021164021164</v>
      </c>
      <c r="F31" s="34">
        <f t="shared" si="1"/>
        <v>1.2566137566137565</v>
      </c>
      <c r="G31" s="69">
        <f t="shared" si="2"/>
        <v>31</v>
      </c>
      <c r="H31" s="35">
        <f t="shared" si="0"/>
        <v>1.6515716568993075</v>
      </c>
      <c r="I31" s="29">
        <f t="shared" si="3"/>
        <v>5</v>
      </c>
      <c r="K31">
        <v>1</v>
      </c>
      <c r="M31">
        <v>7</v>
      </c>
      <c r="Q31">
        <v>6</v>
      </c>
      <c r="R31">
        <v>16</v>
      </c>
      <c r="W31">
        <v>1</v>
      </c>
    </row>
    <row r="32" spans="1:22" ht="12.75">
      <c r="A32" s="1" t="s">
        <v>83</v>
      </c>
      <c r="B32" s="71">
        <v>1.4285714285714286</v>
      </c>
      <c r="C32" s="35">
        <v>3.121693121693122</v>
      </c>
      <c r="D32" s="35">
        <v>4.550264550264551</v>
      </c>
      <c r="E32" s="35">
        <v>3.6507936507936507</v>
      </c>
      <c r="F32" s="34">
        <f t="shared" si="1"/>
        <v>3.187830687830688</v>
      </c>
      <c r="G32" s="69">
        <f t="shared" si="2"/>
        <v>37</v>
      </c>
      <c r="H32" s="35">
        <f t="shared" si="0"/>
        <v>1.9712306872669154</v>
      </c>
      <c r="I32" s="29">
        <f t="shared" si="3"/>
        <v>4</v>
      </c>
      <c r="K32">
        <v>14</v>
      </c>
      <c r="L32">
        <v>20</v>
      </c>
      <c r="T32">
        <v>2</v>
      </c>
      <c r="V32">
        <v>1</v>
      </c>
    </row>
    <row r="33" spans="1:25" ht="12.75">
      <c r="A33" s="1" t="s">
        <v>84</v>
      </c>
      <c r="B33" s="71">
        <v>33.22751322751323</v>
      </c>
      <c r="C33" s="35">
        <v>21.21693121693122</v>
      </c>
      <c r="D33" s="35">
        <v>56.98412698412698</v>
      </c>
      <c r="E33" s="35">
        <v>21.48148148148148</v>
      </c>
      <c r="F33" s="34">
        <f t="shared" si="1"/>
        <v>33.22751322751323</v>
      </c>
      <c r="G33" s="69">
        <f t="shared" si="2"/>
        <v>472</v>
      </c>
      <c r="H33" s="35">
        <f t="shared" si="0"/>
        <v>25.14651038891849</v>
      </c>
      <c r="I33" s="29">
        <f t="shared" si="3"/>
        <v>14</v>
      </c>
      <c r="J33">
        <v>17</v>
      </c>
      <c r="K33">
        <v>46</v>
      </c>
      <c r="L33">
        <v>71</v>
      </c>
      <c r="M33">
        <v>6</v>
      </c>
      <c r="N33">
        <v>34</v>
      </c>
      <c r="P33">
        <v>47</v>
      </c>
      <c r="Q33">
        <v>10</v>
      </c>
      <c r="R33">
        <v>36</v>
      </c>
      <c r="T33">
        <v>43</v>
      </c>
      <c r="U33">
        <v>16</v>
      </c>
      <c r="V33">
        <v>69</v>
      </c>
      <c r="W33">
        <v>45</v>
      </c>
      <c r="X33">
        <v>29</v>
      </c>
      <c r="Y33">
        <v>3</v>
      </c>
    </row>
    <row r="34" spans="1:25" ht="12.75">
      <c r="A34" s="1" t="s">
        <v>85</v>
      </c>
      <c r="B34" s="71">
        <v>4.126984126984127</v>
      </c>
      <c r="C34" s="35">
        <v>3.121693121693122</v>
      </c>
      <c r="D34" s="35">
        <v>2.433862433862434</v>
      </c>
      <c r="E34" s="35">
        <v>1.5343915343915344</v>
      </c>
      <c r="F34" s="34">
        <f t="shared" si="1"/>
        <v>2.8042328042328046</v>
      </c>
      <c r="G34" s="69">
        <f t="shared" si="2"/>
        <v>92</v>
      </c>
      <c r="H34" s="35">
        <f t="shared" si="0"/>
        <v>4.901438465636654</v>
      </c>
      <c r="I34" s="29">
        <f t="shared" si="3"/>
        <v>16</v>
      </c>
      <c r="J34">
        <v>2</v>
      </c>
      <c r="K34">
        <v>6</v>
      </c>
      <c r="L34">
        <v>10</v>
      </c>
      <c r="M34">
        <v>6</v>
      </c>
      <c r="N34">
        <v>3</v>
      </c>
      <c r="O34">
        <v>4</v>
      </c>
      <c r="P34">
        <v>13</v>
      </c>
      <c r="Q34">
        <v>2</v>
      </c>
      <c r="R34">
        <v>7</v>
      </c>
      <c r="S34">
        <v>5</v>
      </c>
      <c r="T34">
        <v>6</v>
      </c>
      <c r="U34">
        <v>1</v>
      </c>
      <c r="V34">
        <v>4</v>
      </c>
      <c r="W34">
        <v>2</v>
      </c>
      <c r="X34">
        <v>8</v>
      </c>
      <c r="Y34">
        <v>13</v>
      </c>
    </row>
    <row r="35" spans="1:21" ht="12.75">
      <c r="A35" s="1" t="s">
        <v>86</v>
      </c>
      <c r="B35" s="71">
        <v>0.10582010582010581</v>
      </c>
      <c r="C35" s="35">
        <v>0.15873015873015872</v>
      </c>
      <c r="D35" s="35">
        <v>0.10582010582010581</v>
      </c>
      <c r="E35" s="35">
        <v>0.15873015873015872</v>
      </c>
      <c r="F35" s="34">
        <f t="shared" si="1"/>
        <v>0.13227513227513227</v>
      </c>
      <c r="G35" s="69">
        <f t="shared" si="2"/>
        <v>5</v>
      </c>
      <c r="H35" s="35">
        <f t="shared" si="0"/>
        <v>0.26638252530633993</v>
      </c>
      <c r="I35" s="29">
        <f t="shared" si="3"/>
        <v>4</v>
      </c>
      <c r="L35">
        <v>1</v>
      </c>
      <c r="O35">
        <v>2</v>
      </c>
      <c r="T35">
        <v>1</v>
      </c>
      <c r="U35">
        <v>1</v>
      </c>
    </row>
    <row r="36" spans="1:24" ht="12.75">
      <c r="A36" s="1" t="s">
        <v>87</v>
      </c>
      <c r="B36" s="71">
        <v>0.8994708994708994</v>
      </c>
      <c r="C36" s="35">
        <v>0.5291005291005291</v>
      </c>
      <c r="D36" s="35">
        <v>1.0052910052910053</v>
      </c>
      <c r="E36" s="35">
        <v>0.31746031746031744</v>
      </c>
      <c r="F36" s="34">
        <f t="shared" si="1"/>
        <v>0.6878306878306877</v>
      </c>
      <c r="G36" s="69">
        <f t="shared" si="2"/>
        <v>7</v>
      </c>
      <c r="H36" s="35">
        <f t="shared" si="0"/>
        <v>0.37293553542887586</v>
      </c>
      <c r="I36" s="29">
        <f t="shared" si="3"/>
        <v>5</v>
      </c>
      <c r="K36">
        <v>1</v>
      </c>
      <c r="M36">
        <v>3</v>
      </c>
      <c r="Q36">
        <v>1</v>
      </c>
      <c r="S36">
        <v>1</v>
      </c>
      <c r="X36">
        <v>1</v>
      </c>
    </row>
    <row r="37" spans="1:15" ht="12.75">
      <c r="A37" s="1" t="s">
        <v>88</v>
      </c>
      <c r="B37" s="71">
        <v>0.10582010582010581</v>
      </c>
      <c r="C37" s="35">
        <v>0.21164021164021163</v>
      </c>
      <c r="D37" s="35">
        <v>0.10582010582010581</v>
      </c>
      <c r="E37" s="35">
        <v>0</v>
      </c>
      <c r="F37" s="34">
        <f t="shared" si="1"/>
        <v>0.10582010582010581</v>
      </c>
      <c r="G37" s="69">
        <f t="shared" si="2"/>
        <v>1</v>
      </c>
      <c r="H37" s="35">
        <f aca="true" t="shared" si="4" ref="H37:H69">G37*10/$G$4</f>
        <v>0.053276505061267986</v>
      </c>
      <c r="I37" s="29">
        <f t="shared" si="3"/>
        <v>1</v>
      </c>
      <c r="O37">
        <v>1</v>
      </c>
    </row>
    <row r="38" spans="1:9" ht="12.75">
      <c r="A38" s="1" t="s">
        <v>89</v>
      </c>
      <c r="B38" s="71">
        <v>0</v>
      </c>
      <c r="C38" s="35">
        <v>0</v>
      </c>
      <c r="D38" s="35">
        <v>0.10582010582010581</v>
      </c>
      <c r="E38" s="35">
        <v>0</v>
      </c>
      <c r="F38" s="34">
        <f t="shared" si="1"/>
        <v>0.026455026455026454</v>
      </c>
      <c r="G38" s="69">
        <f t="shared" si="2"/>
        <v>0</v>
      </c>
      <c r="H38" s="35">
        <f t="shared" si="4"/>
        <v>0</v>
      </c>
      <c r="I38" s="29">
        <f t="shared" si="3"/>
        <v>0</v>
      </c>
    </row>
    <row r="39" spans="1:25" ht="12.75">
      <c r="A39" s="1" t="s">
        <v>90</v>
      </c>
      <c r="B39" s="71">
        <v>0.21164021164021163</v>
      </c>
      <c r="C39" s="35">
        <v>0.31746031746031744</v>
      </c>
      <c r="D39" s="35">
        <v>0.15873015873015872</v>
      </c>
      <c r="E39" s="35">
        <v>0</v>
      </c>
      <c r="F39" s="34">
        <f t="shared" si="1"/>
        <v>0.17195767195767195</v>
      </c>
      <c r="G39" s="69">
        <f t="shared" si="2"/>
        <v>6</v>
      </c>
      <c r="H39" s="35">
        <f t="shared" si="4"/>
        <v>0.3196590303676079</v>
      </c>
      <c r="I39" s="29">
        <f t="shared" si="3"/>
        <v>3</v>
      </c>
      <c r="M39">
        <v>2</v>
      </c>
      <c r="X39">
        <v>3</v>
      </c>
      <c r="Y39">
        <v>1</v>
      </c>
    </row>
    <row r="40" spans="1:9" ht="12.75">
      <c r="A40" s="1" t="s">
        <v>91</v>
      </c>
      <c r="B40" s="71">
        <v>0.05291005291005291</v>
      </c>
      <c r="C40" s="35">
        <v>0</v>
      </c>
      <c r="D40" s="35">
        <v>0</v>
      </c>
      <c r="E40" s="35">
        <v>0</v>
      </c>
      <c r="F40" s="34">
        <f t="shared" si="1"/>
        <v>0.013227513227513227</v>
      </c>
      <c r="G40" s="69">
        <f t="shared" si="2"/>
        <v>0</v>
      </c>
      <c r="H40" s="35">
        <f t="shared" si="4"/>
        <v>0</v>
      </c>
      <c r="I40" s="29">
        <f t="shared" si="3"/>
        <v>0</v>
      </c>
    </row>
    <row r="41" spans="1:9" ht="12.75">
      <c r="A41" s="1" t="s">
        <v>92</v>
      </c>
      <c r="B41" s="71">
        <v>0</v>
      </c>
      <c r="C41" s="35">
        <v>0</v>
      </c>
      <c r="D41" s="35">
        <v>0.05291005291005291</v>
      </c>
      <c r="E41" s="35">
        <v>0.05291005291005291</v>
      </c>
      <c r="F41" s="34">
        <f t="shared" si="1"/>
        <v>0.026455026455026454</v>
      </c>
      <c r="G41" s="69">
        <f t="shared" si="2"/>
        <v>0</v>
      </c>
      <c r="H41" s="35">
        <f t="shared" si="4"/>
        <v>0</v>
      </c>
      <c r="I41" s="29">
        <f t="shared" si="3"/>
        <v>0</v>
      </c>
    </row>
    <row r="42" spans="1:9" ht="12.75">
      <c r="A42" s="1" t="s">
        <v>93</v>
      </c>
      <c r="B42" s="71">
        <v>0.05291005291005291</v>
      </c>
      <c r="C42" s="35">
        <v>0</v>
      </c>
      <c r="D42" s="35">
        <v>0.05291005291005291</v>
      </c>
      <c r="E42" s="35">
        <v>0</v>
      </c>
      <c r="F42" s="34">
        <f t="shared" si="1"/>
        <v>0.026455026455026454</v>
      </c>
      <c r="G42" s="69">
        <f t="shared" si="2"/>
        <v>0</v>
      </c>
      <c r="H42" s="35">
        <f t="shared" si="4"/>
        <v>0</v>
      </c>
      <c r="I42" s="29">
        <f t="shared" si="3"/>
        <v>0</v>
      </c>
    </row>
    <row r="43" spans="1:9" ht="12.75">
      <c r="A43" s="1" t="s">
        <v>247</v>
      </c>
      <c r="B43" s="71">
        <v>0</v>
      </c>
      <c r="C43" s="35">
        <v>0</v>
      </c>
      <c r="D43" s="35">
        <v>0</v>
      </c>
      <c r="E43" s="35">
        <v>0</v>
      </c>
      <c r="F43" s="34">
        <f t="shared" si="1"/>
        <v>0</v>
      </c>
      <c r="G43" s="69">
        <f t="shared" si="2"/>
        <v>0</v>
      </c>
      <c r="H43" s="35">
        <f t="shared" si="4"/>
        <v>0</v>
      </c>
      <c r="I43" s="29">
        <f t="shared" si="3"/>
        <v>0</v>
      </c>
    </row>
    <row r="44" spans="1:9" ht="12.75">
      <c r="A44" s="1" t="s">
        <v>94</v>
      </c>
      <c r="B44" s="71">
        <v>0</v>
      </c>
      <c r="C44" s="35">
        <v>0</v>
      </c>
      <c r="D44" s="35">
        <v>0</v>
      </c>
      <c r="E44" s="35">
        <v>0</v>
      </c>
      <c r="F44" s="34">
        <f t="shared" si="1"/>
        <v>0</v>
      </c>
      <c r="G44" s="69">
        <f t="shared" si="2"/>
        <v>0</v>
      </c>
      <c r="H44" s="35">
        <f t="shared" si="4"/>
        <v>0</v>
      </c>
      <c r="I44" s="29">
        <f t="shared" si="3"/>
        <v>0</v>
      </c>
    </row>
    <row r="45" spans="1:9" ht="12.75">
      <c r="A45" s="1" t="s">
        <v>95</v>
      </c>
      <c r="B45" s="71">
        <v>0</v>
      </c>
      <c r="C45" s="35">
        <v>0</v>
      </c>
      <c r="D45" s="35">
        <v>0</v>
      </c>
      <c r="E45" s="35">
        <v>0</v>
      </c>
      <c r="F45" s="34">
        <f t="shared" si="1"/>
        <v>0</v>
      </c>
      <c r="G45" s="69">
        <f t="shared" si="2"/>
        <v>0</v>
      </c>
      <c r="H45" s="35">
        <f t="shared" si="4"/>
        <v>0</v>
      </c>
      <c r="I45" s="29">
        <f t="shared" si="3"/>
        <v>0</v>
      </c>
    </row>
    <row r="46" spans="1:9" ht="12.75">
      <c r="A46" s="1" t="s">
        <v>96</v>
      </c>
      <c r="B46" s="71">
        <v>0</v>
      </c>
      <c r="C46" s="35">
        <v>0</v>
      </c>
      <c r="D46" s="35">
        <v>0</v>
      </c>
      <c r="E46" s="35">
        <v>0</v>
      </c>
      <c r="F46" s="34">
        <f t="shared" si="1"/>
        <v>0</v>
      </c>
      <c r="G46" s="69">
        <f t="shared" si="2"/>
        <v>0</v>
      </c>
      <c r="H46" s="35">
        <f t="shared" si="4"/>
        <v>0</v>
      </c>
      <c r="I46" s="29">
        <f t="shared" si="3"/>
        <v>0</v>
      </c>
    </row>
    <row r="47" spans="1:20" ht="12.75">
      <c r="A47" s="1" t="s">
        <v>97</v>
      </c>
      <c r="B47" s="71">
        <v>0</v>
      </c>
      <c r="C47" s="35">
        <v>0</v>
      </c>
      <c r="D47" s="35">
        <v>0.42328042328042326</v>
      </c>
      <c r="E47" s="35">
        <v>0.26455026455026454</v>
      </c>
      <c r="F47" s="34">
        <f t="shared" si="1"/>
        <v>0.17195767195767195</v>
      </c>
      <c r="G47" s="69">
        <f t="shared" si="2"/>
        <v>3</v>
      </c>
      <c r="H47" s="35">
        <f t="shared" si="4"/>
        <v>0.15982951518380395</v>
      </c>
      <c r="I47" s="29">
        <f t="shared" si="3"/>
        <v>2</v>
      </c>
      <c r="S47">
        <v>2</v>
      </c>
      <c r="T47">
        <v>1</v>
      </c>
    </row>
    <row r="48" spans="1:23" ht="12.75">
      <c r="A48" s="1" t="s">
        <v>98</v>
      </c>
      <c r="B48" s="71">
        <v>1.3227513227513228</v>
      </c>
      <c r="C48" s="35">
        <v>2.433862433862434</v>
      </c>
      <c r="D48" s="35">
        <v>3.015873015873016</v>
      </c>
      <c r="E48" s="35">
        <v>6.507936507936508</v>
      </c>
      <c r="F48" s="34">
        <f t="shared" si="1"/>
        <v>3.32010582010582</v>
      </c>
      <c r="G48" s="69">
        <f t="shared" si="2"/>
        <v>52</v>
      </c>
      <c r="H48" s="35">
        <f t="shared" si="4"/>
        <v>2.7703782631859353</v>
      </c>
      <c r="I48" s="29">
        <f t="shared" si="3"/>
        <v>3</v>
      </c>
      <c r="J48">
        <v>4</v>
      </c>
      <c r="T48">
        <v>3</v>
      </c>
      <c r="W48">
        <v>45</v>
      </c>
    </row>
    <row r="49" spans="1:25" ht="12.75">
      <c r="A49" s="1" t="s">
        <v>99</v>
      </c>
      <c r="B49" s="71">
        <v>0</v>
      </c>
      <c r="C49" s="35">
        <v>0</v>
      </c>
      <c r="D49" s="35">
        <v>0.10582010582010581</v>
      </c>
      <c r="E49" s="35">
        <v>0</v>
      </c>
      <c r="F49" s="34">
        <f t="shared" si="1"/>
        <v>0.026455026455026454</v>
      </c>
      <c r="G49" s="69">
        <f t="shared" si="2"/>
        <v>2</v>
      </c>
      <c r="H49" s="35">
        <f t="shared" si="4"/>
        <v>0.10655301012253597</v>
      </c>
      <c r="I49" s="29">
        <f t="shared" si="3"/>
        <v>2</v>
      </c>
      <c r="O49">
        <v>1</v>
      </c>
      <c r="Y49">
        <v>1</v>
      </c>
    </row>
    <row r="50" spans="1:23" ht="12.75">
      <c r="A50" s="1" t="s">
        <v>100</v>
      </c>
      <c r="B50" s="71">
        <v>0.05291005291005291</v>
      </c>
      <c r="C50" s="35">
        <v>0.05291005291005291</v>
      </c>
      <c r="D50" s="35">
        <v>0.26455026455026454</v>
      </c>
      <c r="E50" s="35">
        <v>0.05291005291005291</v>
      </c>
      <c r="F50" s="34">
        <f t="shared" si="1"/>
        <v>0.10582010582010581</v>
      </c>
      <c r="G50" s="69">
        <f t="shared" si="2"/>
        <v>16</v>
      </c>
      <c r="H50" s="35">
        <f t="shared" si="4"/>
        <v>0.8524240809802878</v>
      </c>
      <c r="I50" s="29">
        <f t="shared" si="3"/>
        <v>8</v>
      </c>
      <c r="K50">
        <v>2</v>
      </c>
      <c r="L50">
        <v>2</v>
      </c>
      <c r="M50">
        <v>1</v>
      </c>
      <c r="O50">
        <v>3</v>
      </c>
      <c r="P50">
        <v>2</v>
      </c>
      <c r="Q50">
        <v>4</v>
      </c>
      <c r="V50">
        <v>1</v>
      </c>
      <c r="W50">
        <v>1</v>
      </c>
    </row>
    <row r="51" spans="1:9" ht="12.75">
      <c r="A51" s="1" t="s">
        <v>101</v>
      </c>
      <c r="B51" s="71">
        <v>0</v>
      </c>
      <c r="C51" s="35">
        <v>0</v>
      </c>
      <c r="D51" s="35">
        <v>0.05291005291005291</v>
      </c>
      <c r="E51" s="35">
        <v>0</v>
      </c>
      <c r="F51" s="34">
        <f t="shared" si="1"/>
        <v>0.013227513227513227</v>
      </c>
      <c r="G51" s="69">
        <f t="shared" si="2"/>
        <v>0</v>
      </c>
      <c r="H51" s="35">
        <f t="shared" si="4"/>
        <v>0</v>
      </c>
      <c r="I51" s="29">
        <f t="shared" si="3"/>
        <v>0</v>
      </c>
    </row>
    <row r="52" spans="1:21" ht="12.75">
      <c r="A52" s="1" t="s">
        <v>102</v>
      </c>
      <c r="B52" s="71">
        <v>0</v>
      </c>
      <c r="C52" s="35">
        <v>0.05291005291005291</v>
      </c>
      <c r="D52" s="35">
        <v>0.21164021164021163</v>
      </c>
      <c r="E52" s="35">
        <v>0.37037037037037035</v>
      </c>
      <c r="F52" s="34">
        <f t="shared" si="1"/>
        <v>0.15873015873015872</v>
      </c>
      <c r="G52" s="69">
        <f t="shared" si="2"/>
        <v>1</v>
      </c>
      <c r="H52" s="35">
        <f t="shared" si="4"/>
        <v>0.053276505061267986</v>
      </c>
      <c r="I52" s="29">
        <f t="shared" si="3"/>
        <v>1</v>
      </c>
      <c r="U52">
        <v>1</v>
      </c>
    </row>
    <row r="53" spans="1:9" ht="12.75">
      <c r="A53" s="1" t="s">
        <v>103</v>
      </c>
      <c r="B53" s="71">
        <v>0.05291005291005291</v>
      </c>
      <c r="C53" s="35">
        <v>1.0052910052910053</v>
      </c>
      <c r="D53" s="35">
        <v>2.1164021164021163</v>
      </c>
      <c r="E53" s="35">
        <v>1.5873015873015872</v>
      </c>
      <c r="F53" s="34">
        <f t="shared" si="1"/>
        <v>1.1904761904761905</v>
      </c>
      <c r="G53" s="69">
        <f t="shared" si="2"/>
        <v>0</v>
      </c>
      <c r="H53" s="35">
        <f t="shared" si="4"/>
        <v>0</v>
      </c>
      <c r="I53" s="29">
        <f t="shared" si="3"/>
        <v>0</v>
      </c>
    </row>
    <row r="54" spans="1:9" ht="12.75">
      <c r="A54" s="1" t="s">
        <v>104</v>
      </c>
      <c r="B54" s="71">
        <v>0</v>
      </c>
      <c r="C54" s="35">
        <v>0</v>
      </c>
      <c r="D54" s="35">
        <v>0</v>
      </c>
      <c r="E54" s="35">
        <v>0</v>
      </c>
      <c r="F54" s="34">
        <f t="shared" si="1"/>
        <v>0</v>
      </c>
      <c r="G54" s="69">
        <f t="shared" si="2"/>
        <v>0</v>
      </c>
      <c r="H54" s="35">
        <f t="shared" si="4"/>
        <v>0</v>
      </c>
      <c r="I54" s="29">
        <f t="shared" si="3"/>
        <v>0</v>
      </c>
    </row>
    <row r="55" spans="1:12" ht="12.75">
      <c r="A55" s="1" t="s">
        <v>368</v>
      </c>
      <c r="B55" s="71">
        <v>0</v>
      </c>
      <c r="C55" s="35">
        <v>0</v>
      </c>
      <c r="D55" s="35">
        <v>0</v>
      </c>
      <c r="E55" s="35">
        <v>0</v>
      </c>
      <c r="F55" s="34">
        <f t="shared" si="1"/>
        <v>0</v>
      </c>
      <c r="G55" s="69">
        <f>SUM(J55:Y55)</f>
        <v>1</v>
      </c>
      <c r="H55" s="35">
        <f t="shared" si="4"/>
        <v>0.053276505061267986</v>
      </c>
      <c r="I55" s="29">
        <f>COUNTA(J55:Y55)</f>
        <v>1</v>
      </c>
      <c r="L55">
        <v>1</v>
      </c>
    </row>
    <row r="56" spans="1:12" ht="12.75">
      <c r="A56" s="1" t="s">
        <v>105</v>
      </c>
      <c r="B56" s="71">
        <v>0</v>
      </c>
      <c r="C56" s="35">
        <v>0</v>
      </c>
      <c r="D56" s="35">
        <v>0</v>
      </c>
      <c r="E56" s="35">
        <v>0</v>
      </c>
      <c r="F56" s="34">
        <f t="shared" si="1"/>
        <v>0</v>
      </c>
      <c r="G56" s="69">
        <f t="shared" si="2"/>
        <v>4</v>
      </c>
      <c r="H56" s="35">
        <f t="shared" si="4"/>
        <v>0.21310602024507194</v>
      </c>
      <c r="I56" s="29">
        <f t="shared" si="3"/>
        <v>1</v>
      </c>
      <c r="L56">
        <v>4</v>
      </c>
    </row>
    <row r="57" spans="1:23" ht="12.75">
      <c r="A57" s="1" t="s">
        <v>106</v>
      </c>
      <c r="B57" s="71">
        <v>14.656084656084657</v>
      </c>
      <c r="C57" s="35">
        <v>23.49206349206349</v>
      </c>
      <c r="D57" s="35">
        <v>10.582010582010582</v>
      </c>
      <c r="E57" s="35">
        <v>21.64021164021164</v>
      </c>
      <c r="F57" s="34">
        <f t="shared" si="1"/>
        <v>17.59259259259259</v>
      </c>
      <c r="G57" s="69">
        <f t="shared" si="2"/>
        <v>614</v>
      </c>
      <c r="H57" s="35">
        <f t="shared" si="4"/>
        <v>32.711774107618545</v>
      </c>
      <c r="I57" s="29">
        <f t="shared" si="3"/>
        <v>7</v>
      </c>
      <c r="K57">
        <v>1</v>
      </c>
      <c r="L57">
        <v>357</v>
      </c>
      <c r="P57">
        <v>130</v>
      </c>
      <c r="R57">
        <v>106</v>
      </c>
      <c r="U57">
        <v>14</v>
      </c>
      <c r="V57">
        <v>5</v>
      </c>
      <c r="W57">
        <v>1</v>
      </c>
    </row>
    <row r="58" spans="1:9" ht="12.75">
      <c r="A58" s="1" t="s">
        <v>107</v>
      </c>
      <c r="B58" s="71">
        <v>0</v>
      </c>
      <c r="C58" s="35">
        <v>0</v>
      </c>
      <c r="D58" s="35">
        <v>0</v>
      </c>
      <c r="E58" s="35">
        <v>0</v>
      </c>
      <c r="F58" s="34">
        <f t="shared" si="1"/>
        <v>0</v>
      </c>
      <c r="G58" s="69">
        <f t="shared" si="2"/>
        <v>0</v>
      </c>
      <c r="H58" s="35">
        <f t="shared" si="4"/>
        <v>0</v>
      </c>
      <c r="I58" s="29">
        <f t="shared" si="3"/>
        <v>0</v>
      </c>
    </row>
    <row r="59" spans="1:25" ht="12.75">
      <c r="A59" s="1" t="s">
        <v>108</v>
      </c>
      <c r="B59" s="71">
        <v>45.767195767195766</v>
      </c>
      <c r="C59" s="35">
        <v>40.63492063492063</v>
      </c>
      <c r="D59" s="35">
        <v>17.037037037037038</v>
      </c>
      <c r="E59" s="35">
        <v>15.396825396825397</v>
      </c>
      <c r="F59" s="34">
        <f t="shared" si="1"/>
        <v>29.70899470899471</v>
      </c>
      <c r="G59" s="69">
        <f t="shared" si="2"/>
        <v>267</v>
      </c>
      <c r="H59" s="35">
        <f t="shared" si="4"/>
        <v>14.224826851358552</v>
      </c>
      <c r="I59" s="29">
        <f t="shared" si="3"/>
        <v>16</v>
      </c>
      <c r="J59">
        <v>4</v>
      </c>
      <c r="K59">
        <v>14</v>
      </c>
      <c r="L59">
        <v>69</v>
      </c>
      <c r="M59">
        <v>11</v>
      </c>
      <c r="N59">
        <v>17</v>
      </c>
      <c r="O59">
        <v>1</v>
      </c>
      <c r="P59">
        <v>26</v>
      </c>
      <c r="Q59">
        <v>1</v>
      </c>
      <c r="R59">
        <v>55</v>
      </c>
      <c r="S59">
        <v>9</v>
      </c>
      <c r="T59">
        <v>2</v>
      </c>
      <c r="U59">
        <v>2</v>
      </c>
      <c r="V59">
        <v>8</v>
      </c>
      <c r="W59">
        <v>44</v>
      </c>
      <c r="X59">
        <v>3</v>
      </c>
      <c r="Y59">
        <v>1</v>
      </c>
    </row>
    <row r="60" spans="1:25" ht="12.75">
      <c r="A60" s="1" t="s">
        <v>109</v>
      </c>
      <c r="B60" s="71">
        <v>5.767195767195767</v>
      </c>
      <c r="C60" s="35">
        <v>2.751322751322751</v>
      </c>
      <c r="D60" s="35">
        <v>6.560846560846561</v>
      </c>
      <c r="E60" s="35">
        <v>2.857142857142857</v>
      </c>
      <c r="F60" s="34">
        <f t="shared" si="1"/>
        <v>4.484126984126984</v>
      </c>
      <c r="G60" s="69">
        <f t="shared" si="2"/>
        <v>59</v>
      </c>
      <c r="H60" s="35">
        <f t="shared" si="4"/>
        <v>3.143313798614811</v>
      </c>
      <c r="I60" s="29">
        <f t="shared" si="3"/>
        <v>15</v>
      </c>
      <c r="J60">
        <v>2</v>
      </c>
      <c r="K60">
        <v>13</v>
      </c>
      <c r="L60">
        <v>5</v>
      </c>
      <c r="M60">
        <v>1</v>
      </c>
      <c r="N60">
        <v>5</v>
      </c>
      <c r="O60">
        <v>1</v>
      </c>
      <c r="P60">
        <v>4</v>
      </c>
      <c r="Q60">
        <v>2</v>
      </c>
      <c r="R60">
        <v>5</v>
      </c>
      <c r="T60">
        <v>3</v>
      </c>
      <c r="U60">
        <v>2</v>
      </c>
      <c r="V60">
        <v>11</v>
      </c>
      <c r="W60">
        <v>3</v>
      </c>
      <c r="X60">
        <v>1</v>
      </c>
      <c r="Y60">
        <v>1</v>
      </c>
    </row>
    <row r="61" spans="1:9" ht="12.75">
      <c r="A61" s="1" t="s">
        <v>110</v>
      </c>
      <c r="B61" s="71">
        <v>0</v>
      </c>
      <c r="C61" s="35">
        <v>0</v>
      </c>
      <c r="D61" s="35">
        <v>0</v>
      </c>
      <c r="E61" s="35">
        <v>0</v>
      </c>
      <c r="F61" s="34">
        <f t="shared" si="1"/>
        <v>0</v>
      </c>
      <c r="G61" s="69">
        <f t="shared" si="2"/>
        <v>0</v>
      </c>
      <c r="H61" s="35">
        <f t="shared" si="4"/>
        <v>0</v>
      </c>
      <c r="I61" s="29">
        <f t="shared" si="3"/>
        <v>0</v>
      </c>
    </row>
    <row r="62" spans="1:9" ht="12.75">
      <c r="A62" s="1" t="s">
        <v>268</v>
      </c>
      <c r="B62" s="71">
        <v>0</v>
      </c>
      <c r="C62" s="35">
        <v>0</v>
      </c>
      <c r="D62" s="35">
        <v>0</v>
      </c>
      <c r="E62" s="35">
        <v>0.31746031746031744</v>
      </c>
      <c r="F62" s="34">
        <f t="shared" si="1"/>
        <v>0.07936507936507936</v>
      </c>
      <c r="G62" s="69">
        <f t="shared" si="2"/>
        <v>0</v>
      </c>
      <c r="H62" s="35">
        <f t="shared" si="4"/>
        <v>0</v>
      </c>
      <c r="I62" s="29">
        <f t="shared" si="3"/>
        <v>0</v>
      </c>
    </row>
    <row r="63" spans="1:12" ht="12.75">
      <c r="A63" s="1" t="s">
        <v>111</v>
      </c>
      <c r="B63" s="71">
        <v>0.8994708994708994</v>
      </c>
      <c r="C63" s="35">
        <v>1.5343915343915344</v>
      </c>
      <c r="D63" s="35">
        <v>3.1746031746031744</v>
      </c>
      <c r="E63" s="35">
        <v>1.2698412698412698</v>
      </c>
      <c r="F63" s="34">
        <f t="shared" si="1"/>
        <v>1.7195767195767195</v>
      </c>
      <c r="G63" s="69">
        <f t="shared" si="2"/>
        <v>3</v>
      </c>
      <c r="H63" s="35">
        <f t="shared" si="4"/>
        <v>0.15982951518380395</v>
      </c>
      <c r="I63" s="29">
        <f t="shared" si="3"/>
        <v>1</v>
      </c>
      <c r="L63">
        <v>3</v>
      </c>
    </row>
    <row r="64" spans="1:10" ht="12.75">
      <c r="A64" s="1" t="s">
        <v>112</v>
      </c>
      <c r="B64" s="71">
        <v>0.31746031746031744</v>
      </c>
      <c r="C64" s="35">
        <v>0.5291005291005291</v>
      </c>
      <c r="D64" s="35">
        <v>0</v>
      </c>
      <c r="E64" s="35">
        <v>0.21164021164021163</v>
      </c>
      <c r="F64" s="34">
        <f t="shared" si="1"/>
        <v>0.26455026455026454</v>
      </c>
      <c r="G64" s="69">
        <f t="shared" si="2"/>
        <v>4</v>
      </c>
      <c r="H64" s="35">
        <f t="shared" si="4"/>
        <v>0.21310602024507194</v>
      </c>
      <c r="I64" s="29">
        <f t="shared" si="3"/>
        <v>1</v>
      </c>
      <c r="J64">
        <v>4</v>
      </c>
    </row>
    <row r="65" spans="1:9" ht="12.75">
      <c r="A65" s="1" t="s">
        <v>113</v>
      </c>
      <c r="B65" s="71">
        <v>0</v>
      </c>
      <c r="C65" s="35">
        <v>0</v>
      </c>
      <c r="D65" s="35">
        <v>0</v>
      </c>
      <c r="E65" s="35">
        <v>0</v>
      </c>
      <c r="F65" s="34">
        <f t="shared" si="1"/>
        <v>0</v>
      </c>
      <c r="G65" s="69">
        <f t="shared" si="2"/>
        <v>0</v>
      </c>
      <c r="H65" s="35">
        <f t="shared" si="4"/>
        <v>0</v>
      </c>
      <c r="I65" s="29">
        <f t="shared" si="3"/>
        <v>0</v>
      </c>
    </row>
    <row r="66" spans="1:9" ht="12.75">
      <c r="A66" s="1" t="s">
        <v>114</v>
      </c>
      <c r="B66" s="71">
        <v>0</v>
      </c>
      <c r="C66" s="35">
        <v>0</v>
      </c>
      <c r="D66" s="35">
        <v>0.05291005291005291</v>
      </c>
      <c r="E66" s="35">
        <v>0</v>
      </c>
      <c r="F66" s="34">
        <f t="shared" si="1"/>
        <v>0.013227513227513227</v>
      </c>
      <c r="G66" s="69">
        <f t="shared" si="2"/>
        <v>0</v>
      </c>
      <c r="H66" s="35">
        <f t="shared" si="4"/>
        <v>0</v>
      </c>
      <c r="I66" s="29">
        <f t="shared" si="3"/>
        <v>0</v>
      </c>
    </row>
    <row r="67" spans="1:9" ht="12.75">
      <c r="A67" s="1" t="s">
        <v>115</v>
      </c>
      <c r="B67" s="71">
        <v>0.582010582010582</v>
      </c>
      <c r="C67" s="35">
        <v>0.21164021164021163</v>
      </c>
      <c r="D67" s="35">
        <v>0.10582010582010581</v>
      </c>
      <c r="E67" s="35">
        <v>0.05291005291005291</v>
      </c>
      <c r="F67" s="34">
        <f t="shared" si="1"/>
        <v>0.23809523809523808</v>
      </c>
      <c r="G67" s="69">
        <f t="shared" si="2"/>
        <v>0</v>
      </c>
      <c r="H67" s="35">
        <f t="shared" si="4"/>
        <v>0</v>
      </c>
      <c r="I67" s="29">
        <f t="shared" si="3"/>
        <v>0</v>
      </c>
    </row>
    <row r="68" spans="1:9" ht="12.75">
      <c r="A68" s="1" t="s">
        <v>116</v>
      </c>
      <c r="B68" s="71">
        <v>0</v>
      </c>
      <c r="C68" s="35">
        <v>0</v>
      </c>
      <c r="D68" s="35">
        <v>0.15873015873015872</v>
      </c>
      <c r="E68" s="35">
        <v>0</v>
      </c>
      <c r="F68" s="34">
        <f t="shared" si="1"/>
        <v>0.03968253968253968</v>
      </c>
      <c r="G68" s="69">
        <f t="shared" si="2"/>
        <v>0</v>
      </c>
      <c r="H68" s="35">
        <f t="shared" si="4"/>
        <v>0</v>
      </c>
      <c r="I68" s="29">
        <f t="shared" si="3"/>
        <v>0</v>
      </c>
    </row>
    <row r="69" spans="1:9" ht="12.75">
      <c r="A69" s="1" t="s">
        <v>117</v>
      </c>
      <c r="B69" s="71">
        <v>0.05291005291005291</v>
      </c>
      <c r="C69" s="35">
        <v>0</v>
      </c>
      <c r="D69" s="35">
        <v>0</v>
      </c>
      <c r="E69" s="35">
        <v>0</v>
      </c>
      <c r="F69" s="34">
        <f t="shared" si="1"/>
        <v>0.013227513227513227</v>
      </c>
      <c r="G69" s="69">
        <f t="shared" si="2"/>
        <v>0</v>
      </c>
      <c r="H69" s="35">
        <f t="shared" si="4"/>
        <v>0</v>
      </c>
      <c r="I69" s="29">
        <f t="shared" si="3"/>
        <v>0</v>
      </c>
    </row>
    <row r="70" spans="1:9" ht="12.75">
      <c r="A70" s="1" t="s">
        <v>248</v>
      </c>
      <c r="B70" s="71">
        <v>0</v>
      </c>
      <c r="C70" s="35">
        <v>0</v>
      </c>
      <c r="D70" s="35">
        <v>0</v>
      </c>
      <c r="E70" s="35">
        <v>0</v>
      </c>
      <c r="F70" s="34">
        <f t="shared" si="1"/>
        <v>0</v>
      </c>
      <c r="G70" s="69">
        <f t="shared" si="2"/>
        <v>0</v>
      </c>
      <c r="H70" s="35">
        <f aca="true" t="shared" si="5" ref="H70:H101">G70*10/$G$4</f>
        <v>0</v>
      </c>
      <c r="I70" s="29">
        <f t="shared" si="3"/>
        <v>0</v>
      </c>
    </row>
    <row r="71" spans="1:9" ht="12.75">
      <c r="A71" s="1" t="s">
        <v>118</v>
      </c>
      <c r="B71" s="71">
        <v>0.31746031746031744</v>
      </c>
      <c r="C71" s="35">
        <v>0</v>
      </c>
      <c r="D71" s="35">
        <v>0.05291005291005291</v>
      </c>
      <c r="E71" s="35">
        <v>0</v>
      </c>
      <c r="F71" s="34">
        <f aca="true" t="shared" si="6" ref="F71:F134">(B71+C71+D71+E71)/4</f>
        <v>0.09259259259259259</v>
      </c>
      <c r="G71" s="69">
        <f aca="true" t="shared" si="7" ref="G71:G134">SUM(J71:Y71)</f>
        <v>0</v>
      </c>
      <c r="H71" s="35">
        <f t="shared" si="5"/>
        <v>0</v>
      </c>
      <c r="I71" s="29">
        <f aca="true" t="shared" si="8" ref="I71:I134">COUNTA(J71:Y71)</f>
        <v>0</v>
      </c>
    </row>
    <row r="72" spans="1:9" ht="12.75">
      <c r="A72" s="1" t="s">
        <v>119</v>
      </c>
      <c r="B72" s="71">
        <v>0</v>
      </c>
      <c r="C72" s="35">
        <v>0</v>
      </c>
      <c r="D72" s="35">
        <v>0</v>
      </c>
      <c r="E72" s="35">
        <v>0</v>
      </c>
      <c r="F72" s="34">
        <f t="shared" si="6"/>
        <v>0</v>
      </c>
      <c r="G72" s="69">
        <f t="shared" si="7"/>
        <v>0</v>
      </c>
      <c r="H72" s="35">
        <f t="shared" si="5"/>
        <v>0</v>
      </c>
      <c r="I72" s="29">
        <f t="shared" si="8"/>
        <v>0</v>
      </c>
    </row>
    <row r="73" spans="1:9" ht="12.75">
      <c r="A73" s="1" t="s">
        <v>120</v>
      </c>
      <c r="B73" s="71">
        <v>0</v>
      </c>
      <c r="C73" s="35">
        <v>0</v>
      </c>
      <c r="D73" s="35">
        <v>0</v>
      </c>
      <c r="E73" s="35">
        <v>0</v>
      </c>
      <c r="F73" s="34">
        <f t="shared" si="6"/>
        <v>0</v>
      </c>
      <c r="G73" s="69">
        <f t="shared" si="7"/>
        <v>0</v>
      </c>
      <c r="H73" s="35">
        <f t="shared" si="5"/>
        <v>0</v>
      </c>
      <c r="I73" s="29">
        <f t="shared" si="8"/>
        <v>0</v>
      </c>
    </row>
    <row r="74" spans="1:9" ht="12.75">
      <c r="A74" s="1" t="s">
        <v>257</v>
      </c>
      <c r="B74" s="71">
        <v>0</v>
      </c>
      <c r="C74" s="35">
        <v>0</v>
      </c>
      <c r="D74" s="35">
        <v>0</v>
      </c>
      <c r="E74" s="35">
        <v>0</v>
      </c>
      <c r="F74" s="34">
        <f t="shared" si="6"/>
        <v>0</v>
      </c>
      <c r="G74" s="69">
        <f t="shared" si="7"/>
        <v>0</v>
      </c>
      <c r="H74" s="35">
        <f t="shared" si="5"/>
        <v>0</v>
      </c>
      <c r="I74" s="29">
        <f t="shared" si="8"/>
        <v>0</v>
      </c>
    </row>
    <row r="75" spans="1:9" ht="12.75">
      <c r="A75" s="1" t="s">
        <v>121</v>
      </c>
      <c r="B75" s="71">
        <v>0.05291005291005291</v>
      </c>
      <c r="C75" s="35">
        <v>0.10582010582010581</v>
      </c>
      <c r="D75" s="35">
        <v>0.10582010582010581</v>
      </c>
      <c r="E75" s="35">
        <v>0.10582010582010581</v>
      </c>
      <c r="F75" s="34">
        <f t="shared" si="6"/>
        <v>0.09259259259259259</v>
      </c>
      <c r="G75" s="69">
        <f t="shared" si="7"/>
        <v>0</v>
      </c>
      <c r="H75" s="35">
        <f t="shared" si="5"/>
        <v>0</v>
      </c>
      <c r="I75" s="29">
        <f t="shared" si="8"/>
        <v>0</v>
      </c>
    </row>
    <row r="76" spans="1:25" ht="12.75">
      <c r="A76" s="1" t="s">
        <v>122</v>
      </c>
      <c r="B76" s="71">
        <v>0.9523809523809523</v>
      </c>
      <c r="C76" s="35">
        <v>0.31746031746031744</v>
      </c>
      <c r="D76" s="35">
        <v>0.8994708994708994</v>
      </c>
      <c r="E76" s="35">
        <v>0.7936507936507936</v>
      </c>
      <c r="F76" s="34">
        <f t="shared" si="6"/>
        <v>0.7407407407407407</v>
      </c>
      <c r="G76" s="69">
        <f t="shared" si="7"/>
        <v>8</v>
      </c>
      <c r="H76" s="35">
        <f t="shared" si="5"/>
        <v>0.4262120404901439</v>
      </c>
      <c r="I76" s="29">
        <f t="shared" si="8"/>
        <v>7</v>
      </c>
      <c r="K76">
        <v>1</v>
      </c>
      <c r="N76">
        <v>1</v>
      </c>
      <c r="P76">
        <v>1</v>
      </c>
      <c r="Q76">
        <v>2</v>
      </c>
      <c r="R76">
        <v>1</v>
      </c>
      <c r="V76">
        <v>1</v>
      </c>
      <c r="Y76">
        <v>1</v>
      </c>
    </row>
    <row r="77" spans="1:25" ht="12.75">
      <c r="A77" s="1" t="s">
        <v>123</v>
      </c>
      <c r="B77" s="71">
        <v>6.825396825396825</v>
      </c>
      <c r="C77" s="35">
        <v>9.576719576719576</v>
      </c>
      <c r="D77" s="35">
        <v>10.74074074074074</v>
      </c>
      <c r="E77" s="35">
        <v>8.201058201058201</v>
      </c>
      <c r="F77" s="34">
        <f t="shared" si="6"/>
        <v>8.835978835978835</v>
      </c>
      <c r="G77" s="69">
        <f t="shared" si="7"/>
        <v>125</v>
      </c>
      <c r="H77" s="35">
        <f t="shared" si="5"/>
        <v>6.659563132658498</v>
      </c>
      <c r="I77" s="29">
        <f t="shared" si="8"/>
        <v>16</v>
      </c>
      <c r="J77">
        <v>5</v>
      </c>
      <c r="K77">
        <v>4</v>
      </c>
      <c r="L77">
        <v>3</v>
      </c>
      <c r="M77">
        <v>8</v>
      </c>
      <c r="N77">
        <v>8</v>
      </c>
      <c r="O77">
        <v>7</v>
      </c>
      <c r="P77">
        <v>5</v>
      </c>
      <c r="Q77">
        <v>6</v>
      </c>
      <c r="R77">
        <v>5</v>
      </c>
      <c r="S77">
        <v>17</v>
      </c>
      <c r="T77">
        <v>5</v>
      </c>
      <c r="U77">
        <v>1</v>
      </c>
      <c r="V77">
        <v>5</v>
      </c>
      <c r="W77">
        <v>29</v>
      </c>
      <c r="X77">
        <v>8</v>
      </c>
      <c r="Y77">
        <v>9</v>
      </c>
    </row>
    <row r="78" spans="1:9" ht="12.75">
      <c r="A78" s="1" t="s">
        <v>245</v>
      </c>
      <c r="B78" s="71">
        <v>0</v>
      </c>
      <c r="C78" s="35">
        <v>0</v>
      </c>
      <c r="D78" s="35">
        <v>0</v>
      </c>
      <c r="E78" s="35">
        <v>0</v>
      </c>
      <c r="F78" s="34">
        <f t="shared" si="6"/>
        <v>0</v>
      </c>
      <c r="G78" s="69">
        <f t="shared" si="7"/>
        <v>0</v>
      </c>
      <c r="H78" s="35">
        <f t="shared" si="5"/>
        <v>0</v>
      </c>
      <c r="I78" s="29">
        <f t="shared" si="8"/>
        <v>0</v>
      </c>
    </row>
    <row r="79" spans="1:13" ht="12.75">
      <c r="A79" s="1" t="s">
        <v>124</v>
      </c>
      <c r="B79" s="71">
        <v>0.05291005291005291</v>
      </c>
      <c r="C79" s="35">
        <v>0.05291005291005291</v>
      </c>
      <c r="D79" s="35">
        <v>0.10582010582010581</v>
      </c>
      <c r="E79" s="35">
        <v>0.37037037037037035</v>
      </c>
      <c r="F79" s="34">
        <f t="shared" si="6"/>
        <v>0.1455026455026455</v>
      </c>
      <c r="G79" s="69">
        <f t="shared" si="7"/>
        <v>1</v>
      </c>
      <c r="H79" s="35">
        <f t="shared" si="5"/>
        <v>0.053276505061267986</v>
      </c>
      <c r="I79" s="29">
        <f t="shared" si="8"/>
        <v>1</v>
      </c>
      <c r="M79">
        <v>1</v>
      </c>
    </row>
    <row r="80" spans="1:9" ht="12.75">
      <c r="A80" s="1" t="s">
        <v>125</v>
      </c>
      <c r="B80" s="71">
        <v>0</v>
      </c>
      <c r="C80" s="35">
        <v>0</v>
      </c>
      <c r="D80" s="35">
        <v>0</v>
      </c>
      <c r="E80" s="35">
        <v>0</v>
      </c>
      <c r="F80" s="34">
        <f t="shared" si="6"/>
        <v>0</v>
      </c>
      <c r="G80" s="69">
        <f t="shared" si="7"/>
        <v>0</v>
      </c>
      <c r="H80" s="35">
        <f t="shared" si="5"/>
        <v>0</v>
      </c>
      <c r="I80" s="29">
        <f t="shared" si="8"/>
        <v>0</v>
      </c>
    </row>
    <row r="81" spans="1:9" ht="12.75">
      <c r="A81" s="1" t="s">
        <v>249</v>
      </c>
      <c r="B81" s="71">
        <v>0</v>
      </c>
      <c r="C81" s="35">
        <v>0</v>
      </c>
      <c r="D81" s="35">
        <v>0</v>
      </c>
      <c r="E81" s="35">
        <v>0</v>
      </c>
      <c r="F81" s="34">
        <f t="shared" si="6"/>
        <v>0</v>
      </c>
      <c r="G81" s="69">
        <f t="shared" si="7"/>
        <v>0</v>
      </c>
      <c r="H81" s="35">
        <f t="shared" si="5"/>
        <v>0</v>
      </c>
      <c r="I81" s="29">
        <f t="shared" si="8"/>
        <v>0</v>
      </c>
    </row>
    <row r="82" spans="1:9" ht="12.75">
      <c r="A82" s="1" t="s">
        <v>126</v>
      </c>
      <c r="B82" s="71">
        <v>0</v>
      </c>
      <c r="C82" s="35">
        <v>0</v>
      </c>
      <c r="D82" s="35">
        <v>0.05291005291005291</v>
      </c>
      <c r="E82" s="35">
        <v>0</v>
      </c>
      <c r="F82" s="34">
        <f t="shared" si="6"/>
        <v>0.013227513227513227</v>
      </c>
      <c r="G82" s="69">
        <f t="shared" si="7"/>
        <v>0</v>
      </c>
      <c r="H82" s="35">
        <f t="shared" si="5"/>
        <v>0</v>
      </c>
      <c r="I82" s="29">
        <f t="shared" si="8"/>
        <v>0</v>
      </c>
    </row>
    <row r="83" spans="1:9" ht="12.75">
      <c r="A83" s="1" t="s">
        <v>127</v>
      </c>
      <c r="B83" s="71">
        <v>0</v>
      </c>
      <c r="C83" s="35">
        <v>0</v>
      </c>
      <c r="D83" s="35">
        <v>0</v>
      </c>
      <c r="E83" s="35">
        <v>0</v>
      </c>
      <c r="F83" s="34">
        <f t="shared" si="6"/>
        <v>0</v>
      </c>
      <c r="G83" s="69">
        <f t="shared" si="7"/>
        <v>0</v>
      </c>
      <c r="H83" s="35">
        <f t="shared" si="5"/>
        <v>0</v>
      </c>
      <c r="I83" s="29">
        <f t="shared" si="8"/>
        <v>0</v>
      </c>
    </row>
    <row r="84" spans="1:9" ht="12.75">
      <c r="A84" s="1" t="s">
        <v>128</v>
      </c>
      <c r="B84" s="71">
        <v>0</v>
      </c>
      <c r="C84" s="35">
        <v>0</v>
      </c>
      <c r="D84" s="35">
        <v>0</v>
      </c>
      <c r="E84" s="35">
        <v>0</v>
      </c>
      <c r="F84" s="34">
        <f t="shared" si="6"/>
        <v>0</v>
      </c>
      <c r="G84" s="69">
        <f t="shared" si="7"/>
        <v>0</v>
      </c>
      <c r="H84" s="35">
        <f t="shared" si="5"/>
        <v>0</v>
      </c>
      <c r="I84" s="29">
        <f t="shared" si="8"/>
        <v>0</v>
      </c>
    </row>
    <row r="85" spans="1:23" ht="12.75">
      <c r="A85" s="1" t="s">
        <v>129</v>
      </c>
      <c r="B85" s="71">
        <v>0.42328042328042326</v>
      </c>
      <c r="C85" s="35">
        <v>19.206349206349206</v>
      </c>
      <c r="D85" s="35">
        <v>31.693121693121693</v>
      </c>
      <c r="E85" s="35">
        <v>13.968253968253968</v>
      </c>
      <c r="F85" s="34">
        <f t="shared" si="6"/>
        <v>16.322751322751323</v>
      </c>
      <c r="G85" s="69">
        <f t="shared" si="7"/>
        <v>11</v>
      </c>
      <c r="H85" s="35">
        <f t="shared" si="5"/>
        <v>0.5860415556739478</v>
      </c>
      <c r="I85" s="29">
        <f t="shared" si="8"/>
        <v>4</v>
      </c>
      <c r="L85">
        <v>3</v>
      </c>
      <c r="N85">
        <v>1</v>
      </c>
      <c r="P85">
        <v>3</v>
      </c>
      <c r="W85">
        <v>4</v>
      </c>
    </row>
    <row r="86" spans="1:22" ht="12.75">
      <c r="A86" s="1" t="s">
        <v>130</v>
      </c>
      <c r="B86" s="71">
        <v>0</v>
      </c>
      <c r="C86" s="35">
        <v>0.05291005291005291</v>
      </c>
      <c r="D86" s="35">
        <v>0.10582010582010581</v>
      </c>
      <c r="E86" s="35">
        <v>0.15873015873015872</v>
      </c>
      <c r="F86" s="34">
        <f t="shared" si="6"/>
        <v>0.07936507936507936</v>
      </c>
      <c r="G86" s="69">
        <f t="shared" si="7"/>
        <v>3</v>
      </c>
      <c r="H86" s="35">
        <f t="shared" si="5"/>
        <v>0.15982951518380395</v>
      </c>
      <c r="I86" s="29">
        <f t="shared" si="8"/>
        <v>2</v>
      </c>
      <c r="O86">
        <v>2</v>
      </c>
      <c r="V86">
        <v>1</v>
      </c>
    </row>
    <row r="87" spans="1:25" ht="12.75">
      <c r="A87" s="1" t="s">
        <v>131</v>
      </c>
      <c r="B87" s="71">
        <v>0.582010582010582</v>
      </c>
      <c r="C87" s="35">
        <v>1.0582010582010581</v>
      </c>
      <c r="D87" s="35">
        <v>1.6402116402116402</v>
      </c>
      <c r="E87" s="35">
        <v>1.5343915343915344</v>
      </c>
      <c r="F87" s="34">
        <f t="shared" si="6"/>
        <v>1.2037037037037037</v>
      </c>
      <c r="G87" s="69">
        <f t="shared" si="7"/>
        <v>35</v>
      </c>
      <c r="H87" s="35">
        <f t="shared" si="5"/>
        <v>1.8646776771443794</v>
      </c>
      <c r="I87" s="29">
        <f t="shared" si="8"/>
        <v>13</v>
      </c>
      <c r="J87">
        <v>3</v>
      </c>
      <c r="K87">
        <v>4</v>
      </c>
      <c r="L87">
        <v>6</v>
      </c>
      <c r="N87">
        <v>2</v>
      </c>
      <c r="O87">
        <v>5</v>
      </c>
      <c r="P87">
        <v>5</v>
      </c>
      <c r="Q87">
        <v>1</v>
      </c>
      <c r="R87">
        <v>1</v>
      </c>
      <c r="T87">
        <v>1</v>
      </c>
      <c r="V87">
        <v>1</v>
      </c>
      <c r="W87">
        <v>1</v>
      </c>
      <c r="X87">
        <v>3</v>
      </c>
      <c r="Y87">
        <v>2</v>
      </c>
    </row>
    <row r="88" spans="1:11" ht="12.75">
      <c r="A88" s="1" t="s">
        <v>132</v>
      </c>
      <c r="B88" s="71">
        <v>0</v>
      </c>
      <c r="C88" s="35">
        <v>0.05291005291005291</v>
      </c>
      <c r="D88" s="35">
        <v>0.10582010582010581</v>
      </c>
      <c r="E88" s="35">
        <v>0.15873015873015872</v>
      </c>
      <c r="F88" s="34">
        <f t="shared" si="6"/>
        <v>0.07936507936507936</v>
      </c>
      <c r="G88" s="69">
        <f t="shared" si="7"/>
        <v>1</v>
      </c>
      <c r="H88" s="35">
        <f t="shared" si="5"/>
        <v>0.053276505061267986</v>
      </c>
      <c r="I88" s="29">
        <f t="shared" si="8"/>
        <v>1</v>
      </c>
      <c r="K88">
        <v>1</v>
      </c>
    </row>
    <row r="89" spans="1:25" ht="12.75">
      <c r="A89" s="1" t="s">
        <v>133</v>
      </c>
      <c r="B89" s="71">
        <v>0.05291005291005291</v>
      </c>
      <c r="C89" s="35">
        <v>0.21164021164021163</v>
      </c>
      <c r="D89" s="35">
        <v>0.21164021164021163</v>
      </c>
      <c r="E89" s="35">
        <v>2.2222222222222223</v>
      </c>
      <c r="F89" s="34">
        <f t="shared" si="6"/>
        <v>0.6746031746031746</v>
      </c>
      <c r="G89" s="69">
        <f t="shared" si="7"/>
        <v>9</v>
      </c>
      <c r="H89" s="35">
        <f t="shared" si="5"/>
        <v>0.47948854555141185</v>
      </c>
      <c r="I89" s="29">
        <f t="shared" si="8"/>
        <v>6</v>
      </c>
      <c r="K89">
        <v>1</v>
      </c>
      <c r="L89">
        <v>1</v>
      </c>
      <c r="N89">
        <v>1</v>
      </c>
      <c r="Q89">
        <v>3</v>
      </c>
      <c r="V89">
        <v>2</v>
      </c>
      <c r="Y89">
        <v>1</v>
      </c>
    </row>
    <row r="90" spans="1:25" ht="12.75">
      <c r="A90" s="1" t="s">
        <v>134</v>
      </c>
      <c r="B90" s="71">
        <v>9.682539682539682</v>
      </c>
      <c r="C90" s="35">
        <v>8.835978835978835</v>
      </c>
      <c r="D90" s="35">
        <v>17.83068783068783</v>
      </c>
      <c r="E90" s="35">
        <v>7.883597883597884</v>
      </c>
      <c r="F90" s="34">
        <f t="shared" si="6"/>
        <v>11.058201058201059</v>
      </c>
      <c r="G90" s="69">
        <f t="shared" si="7"/>
        <v>300</v>
      </c>
      <c r="H90" s="35">
        <f t="shared" si="5"/>
        <v>15.982951518380395</v>
      </c>
      <c r="I90" s="29">
        <f t="shared" si="8"/>
        <v>16</v>
      </c>
      <c r="J90">
        <v>11</v>
      </c>
      <c r="K90">
        <v>6</v>
      </c>
      <c r="L90">
        <v>5</v>
      </c>
      <c r="M90">
        <v>18</v>
      </c>
      <c r="N90">
        <v>9</v>
      </c>
      <c r="O90">
        <v>24</v>
      </c>
      <c r="P90">
        <v>4</v>
      </c>
      <c r="Q90">
        <v>15</v>
      </c>
      <c r="R90">
        <v>6</v>
      </c>
      <c r="S90">
        <v>25</v>
      </c>
      <c r="T90">
        <v>9</v>
      </c>
      <c r="U90">
        <v>8</v>
      </c>
      <c r="V90">
        <v>23</v>
      </c>
      <c r="W90">
        <v>94</v>
      </c>
      <c r="X90">
        <v>22</v>
      </c>
      <c r="Y90">
        <v>21</v>
      </c>
    </row>
    <row r="91" spans="1:24" ht="12.75">
      <c r="A91" s="1" t="s">
        <v>135</v>
      </c>
      <c r="B91" s="71">
        <v>2.1164021164021163</v>
      </c>
      <c r="C91" s="35">
        <v>7.195767195767195</v>
      </c>
      <c r="D91" s="35">
        <v>79.15343915343915</v>
      </c>
      <c r="E91" s="35">
        <v>99.84126984126983</v>
      </c>
      <c r="F91" s="34">
        <f t="shared" si="6"/>
        <v>47.076719576719576</v>
      </c>
      <c r="G91" s="69">
        <f t="shared" si="7"/>
        <v>34</v>
      </c>
      <c r="H91" s="35">
        <f t="shared" si="5"/>
        <v>1.8114011720831114</v>
      </c>
      <c r="I91" s="29">
        <f t="shared" si="8"/>
        <v>11</v>
      </c>
      <c r="J91">
        <v>4</v>
      </c>
      <c r="K91">
        <v>3</v>
      </c>
      <c r="L91">
        <v>2</v>
      </c>
      <c r="M91">
        <v>1</v>
      </c>
      <c r="N91">
        <v>1</v>
      </c>
      <c r="O91">
        <v>1</v>
      </c>
      <c r="P91">
        <v>1</v>
      </c>
      <c r="Q91">
        <v>17</v>
      </c>
      <c r="R91">
        <v>1</v>
      </c>
      <c r="W91">
        <v>2</v>
      </c>
      <c r="X91">
        <v>1</v>
      </c>
    </row>
    <row r="92" spans="1:22" ht="12.75">
      <c r="A92" s="1" t="s">
        <v>136</v>
      </c>
      <c r="B92" s="71">
        <v>0</v>
      </c>
      <c r="C92" s="35">
        <v>0.10582010582010581</v>
      </c>
      <c r="D92" s="35">
        <v>0.05291005291005291</v>
      </c>
      <c r="E92" s="35">
        <v>0.15873015873015872</v>
      </c>
      <c r="F92" s="34">
        <f t="shared" si="6"/>
        <v>0.07936507936507936</v>
      </c>
      <c r="G92" s="69">
        <f t="shared" si="7"/>
        <v>2</v>
      </c>
      <c r="H92" s="35">
        <f t="shared" si="5"/>
        <v>0.10655301012253597</v>
      </c>
      <c r="I92" s="29">
        <f t="shared" si="8"/>
        <v>2</v>
      </c>
      <c r="R92">
        <v>1</v>
      </c>
      <c r="V92">
        <v>1</v>
      </c>
    </row>
    <row r="93" spans="1:15" ht="12.75">
      <c r="A93" s="1" t="s">
        <v>137</v>
      </c>
      <c r="B93" s="71">
        <v>0</v>
      </c>
      <c r="C93" s="35">
        <v>0</v>
      </c>
      <c r="D93" s="35">
        <v>0.05291005291005291</v>
      </c>
      <c r="E93" s="35">
        <v>0.42328042328042326</v>
      </c>
      <c r="F93" s="34">
        <f t="shared" si="6"/>
        <v>0.11904761904761904</v>
      </c>
      <c r="G93" s="69">
        <f t="shared" si="7"/>
        <v>1</v>
      </c>
      <c r="H93" s="35">
        <f t="shared" si="5"/>
        <v>0.053276505061267986</v>
      </c>
      <c r="I93" s="29">
        <f t="shared" si="8"/>
        <v>1</v>
      </c>
      <c r="O93">
        <v>1</v>
      </c>
    </row>
    <row r="94" spans="1:9" ht="12.75">
      <c r="A94" s="1" t="s">
        <v>138</v>
      </c>
      <c r="B94" s="71">
        <v>0</v>
      </c>
      <c r="C94" s="35">
        <v>0.05291005291005291</v>
      </c>
      <c r="D94" s="35">
        <v>0.05291005291005291</v>
      </c>
      <c r="E94" s="35">
        <v>0</v>
      </c>
      <c r="F94" s="34">
        <f t="shared" si="6"/>
        <v>0.026455026455026454</v>
      </c>
      <c r="G94" s="69">
        <f t="shared" si="7"/>
        <v>0</v>
      </c>
      <c r="H94" s="35">
        <f t="shared" si="5"/>
        <v>0</v>
      </c>
      <c r="I94" s="29">
        <f t="shared" si="8"/>
        <v>0</v>
      </c>
    </row>
    <row r="95" spans="1:9" ht="12.75">
      <c r="A95" s="1" t="s">
        <v>139</v>
      </c>
      <c r="B95" s="71">
        <v>0</v>
      </c>
      <c r="C95" s="35">
        <v>0.05291005291005291</v>
      </c>
      <c r="D95" s="35">
        <v>0.10582010582010581</v>
      </c>
      <c r="E95" s="35">
        <v>0.05291005291005291</v>
      </c>
      <c r="F95" s="34">
        <f t="shared" si="6"/>
        <v>0.05291005291005291</v>
      </c>
      <c r="G95" s="69">
        <f t="shared" si="7"/>
        <v>0</v>
      </c>
      <c r="H95" s="35">
        <f t="shared" si="5"/>
        <v>0</v>
      </c>
      <c r="I95" s="29">
        <f t="shared" si="8"/>
        <v>0</v>
      </c>
    </row>
    <row r="96" spans="1:25" ht="12.75">
      <c r="A96" s="1" t="s">
        <v>140</v>
      </c>
      <c r="B96" s="71">
        <v>14.285714285714286</v>
      </c>
      <c r="C96" s="35">
        <v>16.87830687830688</v>
      </c>
      <c r="D96" s="35">
        <v>16.93121693121693</v>
      </c>
      <c r="E96" s="35">
        <v>13.068783068783068</v>
      </c>
      <c r="F96" s="34">
        <f t="shared" si="6"/>
        <v>15.291005291005291</v>
      </c>
      <c r="G96" s="69">
        <f t="shared" si="7"/>
        <v>323</v>
      </c>
      <c r="H96" s="35">
        <f t="shared" si="5"/>
        <v>17.208311134789557</v>
      </c>
      <c r="I96" s="29">
        <f t="shared" si="8"/>
        <v>15</v>
      </c>
      <c r="J96">
        <v>18</v>
      </c>
      <c r="K96">
        <v>22</v>
      </c>
      <c r="L96">
        <v>25</v>
      </c>
      <c r="M96">
        <v>11</v>
      </c>
      <c r="N96">
        <v>16</v>
      </c>
      <c r="O96">
        <v>18</v>
      </c>
      <c r="P96">
        <v>39</v>
      </c>
      <c r="Q96">
        <v>19</v>
      </c>
      <c r="R96">
        <v>26</v>
      </c>
      <c r="T96">
        <v>16</v>
      </c>
      <c r="U96">
        <v>8</v>
      </c>
      <c r="V96">
        <v>10</v>
      </c>
      <c r="W96">
        <v>43</v>
      </c>
      <c r="X96">
        <v>27</v>
      </c>
      <c r="Y96">
        <v>25</v>
      </c>
    </row>
    <row r="97" spans="1:17" ht="12.75">
      <c r="A97" s="1" t="s">
        <v>141</v>
      </c>
      <c r="B97" s="71">
        <v>0.21164021164021163</v>
      </c>
      <c r="C97" s="35">
        <v>0.37037037037037035</v>
      </c>
      <c r="D97" s="35">
        <v>1.4285714285714286</v>
      </c>
      <c r="E97" s="35">
        <v>0</v>
      </c>
      <c r="F97" s="34">
        <f t="shared" si="6"/>
        <v>0.5026455026455027</v>
      </c>
      <c r="G97" s="69">
        <f t="shared" si="7"/>
        <v>4</v>
      </c>
      <c r="H97" s="35">
        <f t="shared" si="5"/>
        <v>0.21310602024507194</v>
      </c>
      <c r="I97" s="29">
        <f t="shared" si="8"/>
        <v>1</v>
      </c>
      <c r="Q97">
        <v>4</v>
      </c>
    </row>
    <row r="98" spans="1:25" ht="12.75">
      <c r="A98" s="1" t="s">
        <v>142</v>
      </c>
      <c r="B98" s="71">
        <v>1.3227513227513228</v>
      </c>
      <c r="C98" s="35">
        <v>4.708994708994709</v>
      </c>
      <c r="D98" s="35">
        <v>2.9100529100529102</v>
      </c>
      <c r="E98" s="35">
        <v>2.0634920634920637</v>
      </c>
      <c r="F98" s="34">
        <f t="shared" si="6"/>
        <v>2.751322751322751</v>
      </c>
      <c r="G98" s="69">
        <f t="shared" si="7"/>
        <v>47</v>
      </c>
      <c r="H98" s="35">
        <f t="shared" si="5"/>
        <v>2.5039957378795954</v>
      </c>
      <c r="I98" s="29">
        <f t="shared" si="8"/>
        <v>5</v>
      </c>
      <c r="J98">
        <v>11</v>
      </c>
      <c r="K98">
        <v>10</v>
      </c>
      <c r="O98">
        <v>11</v>
      </c>
      <c r="W98">
        <v>7</v>
      </c>
      <c r="Y98">
        <v>8</v>
      </c>
    </row>
    <row r="99" spans="1:25" ht="12.75">
      <c r="A99" s="1" t="s">
        <v>143</v>
      </c>
      <c r="B99" s="71">
        <v>4.973544973544974</v>
      </c>
      <c r="C99" s="35">
        <v>3.3333333333333335</v>
      </c>
      <c r="D99" s="35">
        <v>4.444444444444445</v>
      </c>
      <c r="E99" s="35">
        <v>3.5978835978835977</v>
      </c>
      <c r="F99" s="34">
        <f t="shared" si="6"/>
        <v>4.087301587301587</v>
      </c>
      <c r="G99" s="69">
        <f t="shared" si="7"/>
        <v>54</v>
      </c>
      <c r="H99" s="35">
        <f t="shared" si="5"/>
        <v>2.8769312733084713</v>
      </c>
      <c r="I99" s="29">
        <f t="shared" si="8"/>
        <v>14</v>
      </c>
      <c r="J99">
        <v>2</v>
      </c>
      <c r="L99">
        <v>2</v>
      </c>
      <c r="M99">
        <v>3</v>
      </c>
      <c r="N99">
        <v>2</v>
      </c>
      <c r="O99">
        <v>16</v>
      </c>
      <c r="P99">
        <v>1</v>
      </c>
      <c r="R99">
        <v>8</v>
      </c>
      <c r="S99">
        <v>2</v>
      </c>
      <c r="T99">
        <v>4</v>
      </c>
      <c r="U99">
        <v>3</v>
      </c>
      <c r="V99">
        <v>2</v>
      </c>
      <c r="W99">
        <v>1</v>
      </c>
      <c r="X99">
        <v>2</v>
      </c>
      <c r="Y99">
        <v>6</v>
      </c>
    </row>
    <row r="100" spans="1:9" ht="12.75">
      <c r="A100" s="1" t="s">
        <v>250</v>
      </c>
      <c r="B100" s="71">
        <v>0</v>
      </c>
      <c r="C100" s="35">
        <v>0</v>
      </c>
      <c r="D100" s="35">
        <v>0</v>
      </c>
      <c r="E100" s="35">
        <v>0</v>
      </c>
      <c r="F100" s="34">
        <f t="shared" si="6"/>
        <v>0</v>
      </c>
      <c r="G100" s="69">
        <f t="shared" si="7"/>
        <v>0</v>
      </c>
      <c r="H100" s="35">
        <f t="shared" si="5"/>
        <v>0</v>
      </c>
      <c r="I100" s="29">
        <f t="shared" si="8"/>
        <v>0</v>
      </c>
    </row>
    <row r="101" spans="1:25" ht="12.75">
      <c r="A101" s="1" t="s">
        <v>144</v>
      </c>
      <c r="B101" s="71">
        <v>1.216931216931217</v>
      </c>
      <c r="C101" s="35">
        <v>0.9523809523809523</v>
      </c>
      <c r="D101" s="35">
        <v>1.8518518518518519</v>
      </c>
      <c r="E101" s="35">
        <v>1.0052910052910053</v>
      </c>
      <c r="F101" s="34">
        <f t="shared" si="6"/>
        <v>1.2566137566137567</v>
      </c>
      <c r="G101" s="69">
        <f t="shared" si="7"/>
        <v>16</v>
      </c>
      <c r="H101" s="35">
        <f t="shared" si="5"/>
        <v>0.8524240809802878</v>
      </c>
      <c r="I101" s="29">
        <f t="shared" si="8"/>
        <v>7</v>
      </c>
      <c r="N101">
        <v>1</v>
      </c>
      <c r="P101">
        <v>8</v>
      </c>
      <c r="S101">
        <v>1</v>
      </c>
      <c r="T101">
        <v>1</v>
      </c>
      <c r="U101">
        <v>1</v>
      </c>
      <c r="X101">
        <v>1</v>
      </c>
      <c r="Y101">
        <v>3</v>
      </c>
    </row>
    <row r="102" spans="1:25" ht="12.75">
      <c r="A102" s="1" t="s">
        <v>145</v>
      </c>
      <c r="B102" s="71">
        <v>5.873015873015873</v>
      </c>
      <c r="C102" s="35">
        <v>6.507936507936508</v>
      </c>
      <c r="D102" s="35">
        <v>6.931216931216931</v>
      </c>
      <c r="E102" s="35">
        <v>5.502645502645502</v>
      </c>
      <c r="F102" s="34">
        <f t="shared" si="6"/>
        <v>6.203703703703703</v>
      </c>
      <c r="G102" s="69">
        <f t="shared" si="7"/>
        <v>69</v>
      </c>
      <c r="H102" s="35">
        <f aca="true" t="shared" si="9" ref="H102:H133">G102*10/$G$4</f>
        <v>3.676078849227491</v>
      </c>
      <c r="I102" s="29">
        <f t="shared" si="8"/>
        <v>15</v>
      </c>
      <c r="J102">
        <v>3</v>
      </c>
      <c r="K102">
        <v>1</v>
      </c>
      <c r="L102">
        <v>5</v>
      </c>
      <c r="M102">
        <v>1</v>
      </c>
      <c r="N102">
        <v>2</v>
      </c>
      <c r="O102">
        <v>5</v>
      </c>
      <c r="P102">
        <v>17</v>
      </c>
      <c r="Q102">
        <v>1</v>
      </c>
      <c r="R102">
        <v>3</v>
      </c>
      <c r="S102">
        <v>1</v>
      </c>
      <c r="T102">
        <v>3</v>
      </c>
      <c r="U102">
        <v>6</v>
      </c>
      <c r="V102">
        <v>2</v>
      </c>
      <c r="X102">
        <v>7</v>
      </c>
      <c r="Y102">
        <v>12</v>
      </c>
    </row>
    <row r="103" spans="1:25" ht="12.75">
      <c r="A103" s="1" t="s">
        <v>146</v>
      </c>
      <c r="B103" s="71">
        <v>88.78306878306879</v>
      </c>
      <c r="C103" s="35">
        <v>109.47089947089947</v>
      </c>
      <c r="D103" s="35">
        <v>102.32804232804233</v>
      </c>
      <c r="E103" s="35">
        <v>105.29100529100529</v>
      </c>
      <c r="F103" s="34">
        <f t="shared" si="6"/>
        <v>101.46825396825398</v>
      </c>
      <c r="G103" s="69">
        <f t="shared" si="7"/>
        <v>1836</v>
      </c>
      <c r="H103" s="35">
        <f t="shared" si="9"/>
        <v>97.81566329248803</v>
      </c>
      <c r="I103" s="29">
        <f t="shared" si="8"/>
        <v>16</v>
      </c>
      <c r="J103">
        <v>82</v>
      </c>
      <c r="K103">
        <v>198</v>
      </c>
      <c r="L103">
        <v>59</v>
      </c>
      <c r="M103">
        <v>118</v>
      </c>
      <c r="N103">
        <v>75</v>
      </c>
      <c r="O103">
        <v>101</v>
      </c>
      <c r="P103">
        <v>51</v>
      </c>
      <c r="Q103">
        <v>86</v>
      </c>
      <c r="R103">
        <v>46</v>
      </c>
      <c r="S103">
        <v>86</v>
      </c>
      <c r="T103">
        <v>72</v>
      </c>
      <c r="U103">
        <v>132</v>
      </c>
      <c r="V103">
        <v>210</v>
      </c>
      <c r="W103">
        <v>261</v>
      </c>
      <c r="X103">
        <v>71</v>
      </c>
      <c r="Y103">
        <v>188</v>
      </c>
    </row>
    <row r="104" spans="1:25" ht="12.75">
      <c r="A104" s="1" t="s">
        <v>147</v>
      </c>
      <c r="B104" s="71">
        <v>147.88359788359787</v>
      </c>
      <c r="C104" s="35">
        <v>155.44973544973544</v>
      </c>
      <c r="D104" s="35">
        <v>165.2910052910053</v>
      </c>
      <c r="E104" s="35">
        <v>169.8941798941799</v>
      </c>
      <c r="F104" s="34">
        <f t="shared" si="6"/>
        <v>159.62962962962962</v>
      </c>
      <c r="G104" s="69">
        <f t="shared" si="7"/>
        <v>3684</v>
      </c>
      <c r="H104" s="35">
        <f t="shared" si="9"/>
        <v>196.27064464571126</v>
      </c>
      <c r="I104" s="29">
        <f t="shared" si="8"/>
        <v>16</v>
      </c>
      <c r="J104">
        <v>185</v>
      </c>
      <c r="K104">
        <v>110</v>
      </c>
      <c r="L104">
        <v>112</v>
      </c>
      <c r="M104">
        <v>248</v>
      </c>
      <c r="N104">
        <v>78</v>
      </c>
      <c r="O104">
        <v>330</v>
      </c>
      <c r="P104">
        <v>199</v>
      </c>
      <c r="Q104">
        <v>120</v>
      </c>
      <c r="R104">
        <v>60</v>
      </c>
      <c r="S104">
        <v>301</v>
      </c>
      <c r="T104">
        <v>120</v>
      </c>
      <c r="U104">
        <v>148</v>
      </c>
      <c r="V104">
        <v>125</v>
      </c>
      <c r="W104">
        <v>978</v>
      </c>
      <c r="X104">
        <v>169</v>
      </c>
      <c r="Y104">
        <v>401</v>
      </c>
    </row>
    <row r="105" spans="1:9" ht="12.75">
      <c r="A105" s="1" t="s">
        <v>148</v>
      </c>
      <c r="B105" s="71">
        <v>0</v>
      </c>
      <c r="C105" s="35">
        <v>0</v>
      </c>
      <c r="D105" s="35">
        <v>0</v>
      </c>
      <c r="E105" s="35">
        <v>0</v>
      </c>
      <c r="F105" s="34">
        <f t="shared" si="6"/>
        <v>0</v>
      </c>
      <c r="G105" s="69">
        <f t="shared" si="7"/>
        <v>0</v>
      </c>
      <c r="H105" s="35">
        <f t="shared" si="9"/>
        <v>0</v>
      </c>
      <c r="I105" s="29">
        <f t="shared" si="8"/>
        <v>0</v>
      </c>
    </row>
    <row r="106" spans="1:25" ht="12.75">
      <c r="A106" s="1" t="s">
        <v>149</v>
      </c>
      <c r="B106" s="71">
        <v>0.47619047619047616</v>
      </c>
      <c r="C106" s="35">
        <v>4.444444444444445</v>
      </c>
      <c r="D106" s="35">
        <v>3.5978835978835977</v>
      </c>
      <c r="E106" s="35">
        <v>2.804232804232804</v>
      </c>
      <c r="F106" s="34">
        <f t="shared" si="6"/>
        <v>2.8306878306878307</v>
      </c>
      <c r="G106" s="69">
        <f t="shared" si="7"/>
        <v>46</v>
      </c>
      <c r="H106" s="35">
        <f t="shared" si="9"/>
        <v>2.450719232818327</v>
      </c>
      <c r="I106" s="29">
        <f t="shared" si="8"/>
        <v>15</v>
      </c>
      <c r="J106">
        <v>1</v>
      </c>
      <c r="K106">
        <v>6</v>
      </c>
      <c r="L106">
        <v>5</v>
      </c>
      <c r="M106">
        <v>2</v>
      </c>
      <c r="N106">
        <v>3</v>
      </c>
      <c r="O106">
        <v>4</v>
      </c>
      <c r="P106">
        <v>3</v>
      </c>
      <c r="Q106">
        <v>3</v>
      </c>
      <c r="R106">
        <v>5</v>
      </c>
      <c r="T106">
        <v>1</v>
      </c>
      <c r="U106">
        <v>3</v>
      </c>
      <c r="V106">
        <v>1</v>
      </c>
      <c r="W106">
        <v>3</v>
      </c>
      <c r="X106">
        <v>2</v>
      </c>
      <c r="Y106">
        <v>4</v>
      </c>
    </row>
    <row r="107" spans="1:24" ht="12.75">
      <c r="A107" s="1" t="s">
        <v>150</v>
      </c>
      <c r="B107" s="71">
        <v>0</v>
      </c>
      <c r="C107" s="35">
        <v>0.15873015873015872</v>
      </c>
      <c r="D107" s="35">
        <v>0</v>
      </c>
      <c r="E107" s="35">
        <v>0.05291005291005291</v>
      </c>
      <c r="F107" s="34">
        <f t="shared" si="6"/>
        <v>0.05291005291005291</v>
      </c>
      <c r="G107" s="69">
        <f t="shared" si="7"/>
        <v>1</v>
      </c>
      <c r="H107" s="35">
        <f t="shared" si="9"/>
        <v>0.053276505061267986</v>
      </c>
      <c r="I107" s="29">
        <f t="shared" si="8"/>
        <v>1</v>
      </c>
      <c r="X107">
        <v>1</v>
      </c>
    </row>
    <row r="108" spans="1:25" ht="12.75">
      <c r="A108" s="1" t="s">
        <v>151</v>
      </c>
      <c r="B108" s="71">
        <v>1.3756613756613756</v>
      </c>
      <c r="C108" s="35">
        <v>0.6349206349206349</v>
      </c>
      <c r="D108" s="35">
        <v>1.746031746031746</v>
      </c>
      <c r="E108" s="35">
        <v>1.4814814814814814</v>
      </c>
      <c r="F108" s="34">
        <f t="shared" si="6"/>
        <v>1.3095238095238093</v>
      </c>
      <c r="G108" s="69">
        <f t="shared" si="7"/>
        <v>9</v>
      </c>
      <c r="H108" s="35">
        <f t="shared" si="9"/>
        <v>0.47948854555141185</v>
      </c>
      <c r="I108" s="29">
        <f t="shared" si="8"/>
        <v>6</v>
      </c>
      <c r="O108">
        <v>2</v>
      </c>
      <c r="S108">
        <v>1</v>
      </c>
      <c r="T108">
        <v>1</v>
      </c>
      <c r="W108">
        <v>3</v>
      </c>
      <c r="X108">
        <v>1</v>
      </c>
      <c r="Y108">
        <v>1</v>
      </c>
    </row>
    <row r="109" spans="1:25" ht="12.75">
      <c r="A109" s="1" t="s">
        <v>152</v>
      </c>
      <c r="B109" s="71">
        <v>29.894179894179896</v>
      </c>
      <c r="C109" s="35">
        <v>22.857142857142858</v>
      </c>
      <c r="D109" s="35">
        <v>32.06349206349206</v>
      </c>
      <c r="E109" s="35">
        <v>26.349206349206348</v>
      </c>
      <c r="F109" s="34">
        <f t="shared" si="6"/>
        <v>27.79100529100529</v>
      </c>
      <c r="G109" s="69">
        <f t="shared" si="7"/>
        <v>482</v>
      </c>
      <c r="H109" s="35">
        <f t="shared" si="9"/>
        <v>25.679275439531168</v>
      </c>
      <c r="I109" s="29">
        <f t="shared" si="8"/>
        <v>16</v>
      </c>
      <c r="J109">
        <v>60</v>
      </c>
      <c r="K109">
        <v>4</v>
      </c>
      <c r="L109">
        <v>14</v>
      </c>
      <c r="M109">
        <v>34</v>
      </c>
      <c r="N109">
        <v>7</v>
      </c>
      <c r="O109">
        <v>67</v>
      </c>
      <c r="P109">
        <v>7</v>
      </c>
      <c r="Q109">
        <v>12</v>
      </c>
      <c r="R109">
        <v>13</v>
      </c>
      <c r="S109">
        <v>69</v>
      </c>
      <c r="T109">
        <v>8</v>
      </c>
      <c r="U109">
        <v>2</v>
      </c>
      <c r="V109">
        <v>6</v>
      </c>
      <c r="W109">
        <v>98</v>
      </c>
      <c r="X109">
        <v>32</v>
      </c>
      <c r="Y109">
        <v>49</v>
      </c>
    </row>
    <row r="110" spans="1:9" ht="12.75">
      <c r="A110" s="1" t="s">
        <v>153</v>
      </c>
      <c r="B110" s="71">
        <v>0.10582010582010581</v>
      </c>
      <c r="C110" s="35">
        <v>0.21164021164021163</v>
      </c>
      <c r="D110" s="35">
        <v>0.8465608465608465</v>
      </c>
      <c r="E110" s="35">
        <v>0.42328042328042326</v>
      </c>
      <c r="F110" s="34">
        <f t="shared" si="6"/>
        <v>0.3968253968253968</v>
      </c>
      <c r="G110" s="69">
        <f t="shared" si="7"/>
        <v>0</v>
      </c>
      <c r="H110" s="35">
        <f t="shared" si="9"/>
        <v>0</v>
      </c>
      <c r="I110" s="29">
        <f t="shared" si="8"/>
        <v>0</v>
      </c>
    </row>
    <row r="111" spans="1:25" ht="12.75">
      <c r="A111" s="1" t="s">
        <v>154</v>
      </c>
      <c r="B111" s="71">
        <v>14.814814814814815</v>
      </c>
      <c r="C111" s="35">
        <v>17.83068783068783</v>
      </c>
      <c r="D111" s="35">
        <v>21.746031746031747</v>
      </c>
      <c r="E111" s="35">
        <v>23.915343915343914</v>
      </c>
      <c r="F111" s="34">
        <f t="shared" si="6"/>
        <v>19.576719576719576</v>
      </c>
      <c r="G111" s="69">
        <f t="shared" si="7"/>
        <v>1007</v>
      </c>
      <c r="H111" s="35">
        <f t="shared" si="9"/>
        <v>53.64944059669686</v>
      </c>
      <c r="I111" s="29">
        <f t="shared" si="8"/>
        <v>10</v>
      </c>
      <c r="L111">
        <v>15</v>
      </c>
      <c r="M111">
        <v>41</v>
      </c>
      <c r="O111">
        <v>44</v>
      </c>
      <c r="Q111">
        <v>3</v>
      </c>
      <c r="R111">
        <v>135</v>
      </c>
      <c r="S111">
        <v>177</v>
      </c>
      <c r="T111">
        <v>31</v>
      </c>
      <c r="W111">
        <v>250</v>
      </c>
      <c r="X111">
        <v>116</v>
      </c>
      <c r="Y111">
        <v>195</v>
      </c>
    </row>
    <row r="112" spans="1:9" ht="12.75">
      <c r="A112" s="1" t="s">
        <v>155</v>
      </c>
      <c r="B112" s="71">
        <v>0</v>
      </c>
      <c r="C112" s="35">
        <v>0.05291005291005291</v>
      </c>
      <c r="D112" s="35">
        <v>0</v>
      </c>
      <c r="E112" s="35">
        <v>0</v>
      </c>
      <c r="F112" s="34">
        <f t="shared" si="6"/>
        <v>0.013227513227513227</v>
      </c>
      <c r="G112" s="69">
        <f t="shared" si="7"/>
        <v>0</v>
      </c>
      <c r="H112" s="35">
        <f t="shared" si="9"/>
        <v>0</v>
      </c>
      <c r="I112" s="29">
        <f t="shared" si="8"/>
        <v>0</v>
      </c>
    </row>
    <row r="113" spans="1:25" ht="12.75">
      <c r="A113" s="1" t="s">
        <v>156</v>
      </c>
      <c r="B113" s="71">
        <v>42.32804232804233</v>
      </c>
      <c r="C113" s="35">
        <v>41.64021164021164</v>
      </c>
      <c r="D113" s="35">
        <v>36.34920634920635</v>
      </c>
      <c r="E113" s="35">
        <v>41.48148148148148</v>
      </c>
      <c r="F113" s="34">
        <f t="shared" si="6"/>
        <v>40.449735449735456</v>
      </c>
      <c r="G113" s="69">
        <f t="shared" si="7"/>
        <v>658</v>
      </c>
      <c r="H113" s="35">
        <f t="shared" si="9"/>
        <v>35.055940330314336</v>
      </c>
      <c r="I113" s="29">
        <f t="shared" si="8"/>
        <v>16</v>
      </c>
      <c r="J113">
        <v>21</v>
      </c>
      <c r="K113">
        <v>17</v>
      </c>
      <c r="L113">
        <v>19</v>
      </c>
      <c r="M113">
        <v>103</v>
      </c>
      <c r="N113">
        <v>5</v>
      </c>
      <c r="O113">
        <v>31</v>
      </c>
      <c r="P113">
        <v>14</v>
      </c>
      <c r="Q113">
        <v>8</v>
      </c>
      <c r="R113">
        <v>6</v>
      </c>
      <c r="S113">
        <v>142</v>
      </c>
      <c r="T113">
        <v>34</v>
      </c>
      <c r="U113">
        <v>29</v>
      </c>
      <c r="V113">
        <v>2</v>
      </c>
      <c r="W113">
        <v>91</v>
      </c>
      <c r="X113">
        <v>50</v>
      </c>
      <c r="Y113">
        <v>86</v>
      </c>
    </row>
    <row r="114" spans="1:25" ht="12.75">
      <c r="A114" s="1" t="s">
        <v>157</v>
      </c>
      <c r="B114" s="71">
        <v>7.619047619047619</v>
      </c>
      <c r="C114" s="35">
        <v>4.973544973544974</v>
      </c>
      <c r="D114" s="35">
        <v>4.285714285714286</v>
      </c>
      <c r="E114" s="35">
        <v>4.761904761904762</v>
      </c>
      <c r="F114" s="34">
        <f t="shared" si="6"/>
        <v>5.41005291005291</v>
      </c>
      <c r="G114" s="69">
        <f t="shared" si="7"/>
        <v>131</v>
      </c>
      <c r="H114" s="35">
        <f t="shared" si="9"/>
        <v>6.9792221630261055</v>
      </c>
      <c r="I114" s="29">
        <f t="shared" si="8"/>
        <v>15</v>
      </c>
      <c r="J114">
        <v>4</v>
      </c>
      <c r="K114">
        <v>4</v>
      </c>
      <c r="L114">
        <v>3</v>
      </c>
      <c r="M114">
        <v>12</v>
      </c>
      <c r="N114">
        <v>4</v>
      </c>
      <c r="O114">
        <v>18</v>
      </c>
      <c r="P114">
        <v>6</v>
      </c>
      <c r="Q114">
        <v>4</v>
      </c>
      <c r="R114">
        <v>6</v>
      </c>
      <c r="S114">
        <v>20</v>
      </c>
      <c r="T114">
        <v>5</v>
      </c>
      <c r="U114">
        <v>5</v>
      </c>
      <c r="W114">
        <v>6</v>
      </c>
      <c r="X114">
        <v>19</v>
      </c>
      <c r="Y114">
        <v>15</v>
      </c>
    </row>
    <row r="115" spans="1:18" ht="12.75">
      <c r="A115" s="1" t="s">
        <v>158</v>
      </c>
      <c r="B115" s="71">
        <v>0.37037037037037035</v>
      </c>
      <c r="C115" s="35">
        <v>0.05291005291005291</v>
      </c>
      <c r="D115" s="35">
        <v>0.5291005291005291</v>
      </c>
      <c r="E115" s="35">
        <v>3.544973544973545</v>
      </c>
      <c r="F115" s="34">
        <f t="shared" si="6"/>
        <v>1.1243386243386244</v>
      </c>
      <c r="G115" s="69">
        <f t="shared" si="7"/>
        <v>2</v>
      </c>
      <c r="H115" s="35">
        <f t="shared" si="9"/>
        <v>0.10655301012253597</v>
      </c>
      <c r="I115" s="29">
        <f t="shared" si="8"/>
        <v>2</v>
      </c>
      <c r="M115">
        <v>1</v>
      </c>
      <c r="R115">
        <v>1</v>
      </c>
    </row>
    <row r="116" spans="1:25" ht="12.75">
      <c r="A116" s="1" t="s">
        <v>159</v>
      </c>
      <c r="B116" s="71">
        <v>8.835978835978835</v>
      </c>
      <c r="C116" s="35">
        <v>7.4603174603174605</v>
      </c>
      <c r="D116" s="35">
        <v>11.640211640211641</v>
      </c>
      <c r="E116" s="35">
        <v>7.830687830687831</v>
      </c>
      <c r="F116" s="34">
        <f t="shared" si="6"/>
        <v>8.941798941798941</v>
      </c>
      <c r="G116" s="69">
        <f t="shared" si="7"/>
        <v>126</v>
      </c>
      <c r="H116" s="35">
        <f t="shared" si="9"/>
        <v>6.712839637719766</v>
      </c>
      <c r="I116" s="29">
        <f t="shared" si="8"/>
        <v>9</v>
      </c>
      <c r="N116">
        <v>1</v>
      </c>
      <c r="O116">
        <v>6</v>
      </c>
      <c r="R116">
        <v>3</v>
      </c>
      <c r="T116">
        <v>10</v>
      </c>
      <c r="U116">
        <v>2</v>
      </c>
      <c r="V116">
        <v>7</v>
      </c>
      <c r="W116">
        <v>65</v>
      </c>
      <c r="X116">
        <v>2</v>
      </c>
      <c r="Y116">
        <v>30</v>
      </c>
    </row>
    <row r="117" spans="1:25" ht="12.75">
      <c r="A117" s="1" t="s">
        <v>160</v>
      </c>
      <c r="B117" s="71">
        <v>40.476190476190474</v>
      </c>
      <c r="C117" s="35">
        <v>28.624338624338623</v>
      </c>
      <c r="D117" s="35">
        <v>43.06878306878307</v>
      </c>
      <c r="E117" s="35">
        <v>42.43386243386244</v>
      </c>
      <c r="F117" s="34">
        <f t="shared" si="6"/>
        <v>38.65079365079365</v>
      </c>
      <c r="G117" s="69">
        <f t="shared" si="7"/>
        <v>737</v>
      </c>
      <c r="H117" s="35">
        <f t="shared" si="9"/>
        <v>39.264784230154504</v>
      </c>
      <c r="I117" s="29">
        <f t="shared" si="8"/>
        <v>13</v>
      </c>
      <c r="J117">
        <v>15</v>
      </c>
      <c r="L117">
        <v>2</v>
      </c>
      <c r="M117">
        <v>80</v>
      </c>
      <c r="O117">
        <v>69</v>
      </c>
      <c r="Q117">
        <v>27</v>
      </c>
      <c r="R117">
        <v>28</v>
      </c>
      <c r="S117">
        <v>165</v>
      </c>
      <c r="T117">
        <v>26</v>
      </c>
      <c r="U117">
        <v>4</v>
      </c>
      <c r="V117">
        <v>1</v>
      </c>
      <c r="W117">
        <v>203</v>
      </c>
      <c r="X117">
        <v>83</v>
      </c>
      <c r="Y117">
        <v>34</v>
      </c>
    </row>
    <row r="118" spans="1:24" ht="12.75">
      <c r="A118" s="1" t="s">
        <v>161</v>
      </c>
      <c r="B118" s="71">
        <v>4.074074074074074</v>
      </c>
      <c r="C118" s="35">
        <v>2.2222222222222223</v>
      </c>
      <c r="D118" s="35">
        <v>12.486772486772487</v>
      </c>
      <c r="E118" s="35">
        <v>2.9100529100529102</v>
      </c>
      <c r="F118" s="34">
        <f t="shared" si="6"/>
        <v>5.423280423280424</v>
      </c>
      <c r="G118" s="69">
        <f t="shared" si="7"/>
        <v>61</v>
      </c>
      <c r="H118" s="35">
        <f t="shared" si="9"/>
        <v>3.2498668087373472</v>
      </c>
      <c r="I118" s="29">
        <f t="shared" si="8"/>
        <v>8</v>
      </c>
      <c r="J118">
        <v>17</v>
      </c>
      <c r="O118">
        <v>1</v>
      </c>
      <c r="Q118">
        <v>2</v>
      </c>
      <c r="S118">
        <v>6</v>
      </c>
      <c r="T118">
        <v>1</v>
      </c>
      <c r="V118">
        <v>2</v>
      </c>
      <c r="W118">
        <v>30</v>
      </c>
      <c r="X118">
        <v>2</v>
      </c>
    </row>
    <row r="119" spans="1:23" ht="12.75">
      <c r="A119" s="1" t="s">
        <v>162</v>
      </c>
      <c r="B119" s="71">
        <v>0.42328042328042326</v>
      </c>
      <c r="C119" s="35">
        <v>0.8994708994708994</v>
      </c>
      <c r="D119" s="35">
        <v>2.751322751322751</v>
      </c>
      <c r="E119" s="35">
        <v>1.5343915343915344</v>
      </c>
      <c r="F119" s="34">
        <f t="shared" si="6"/>
        <v>1.4021164021164023</v>
      </c>
      <c r="G119" s="69">
        <f t="shared" si="7"/>
        <v>18</v>
      </c>
      <c r="H119" s="35">
        <f t="shared" si="9"/>
        <v>0.9589770911028237</v>
      </c>
      <c r="I119" s="29">
        <f t="shared" si="8"/>
        <v>5</v>
      </c>
      <c r="J119">
        <v>2</v>
      </c>
      <c r="Q119">
        <v>7</v>
      </c>
      <c r="U119">
        <v>1</v>
      </c>
      <c r="V119">
        <v>1</v>
      </c>
      <c r="W119">
        <v>7</v>
      </c>
    </row>
    <row r="120" spans="1:9" ht="12.75">
      <c r="A120" s="1" t="s">
        <v>163</v>
      </c>
      <c r="B120" s="71">
        <v>0</v>
      </c>
      <c r="C120" s="35">
        <v>0.37037037037037035</v>
      </c>
      <c r="D120" s="35">
        <v>0.15873015873015872</v>
      </c>
      <c r="E120" s="35">
        <v>0</v>
      </c>
      <c r="F120" s="34">
        <f t="shared" si="6"/>
        <v>0.13227513227513227</v>
      </c>
      <c r="G120" s="69">
        <f t="shared" si="7"/>
        <v>0</v>
      </c>
      <c r="H120" s="35">
        <f t="shared" si="9"/>
        <v>0</v>
      </c>
      <c r="I120" s="29">
        <f t="shared" si="8"/>
        <v>0</v>
      </c>
    </row>
    <row r="121" spans="1:25" ht="12.75">
      <c r="A121" s="1" t="s">
        <v>164</v>
      </c>
      <c r="B121" s="71">
        <v>107.51322751322752</v>
      </c>
      <c r="C121" s="35">
        <v>90.63492063492063</v>
      </c>
      <c r="D121" s="35">
        <v>208.57142857142858</v>
      </c>
      <c r="E121" s="35">
        <v>153.43915343915344</v>
      </c>
      <c r="F121" s="34">
        <f t="shared" si="6"/>
        <v>140.03968253968253</v>
      </c>
      <c r="G121" s="69">
        <f t="shared" si="7"/>
        <v>2083</v>
      </c>
      <c r="H121" s="35">
        <f t="shared" si="9"/>
        <v>110.9749600426212</v>
      </c>
      <c r="I121" s="29">
        <f t="shared" si="8"/>
        <v>16</v>
      </c>
      <c r="J121">
        <v>163</v>
      </c>
      <c r="K121">
        <v>9</v>
      </c>
      <c r="L121">
        <v>43</v>
      </c>
      <c r="M121">
        <v>103</v>
      </c>
      <c r="N121">
        <v>31</v>
      </c>
      <c r="O121">
        <v>107</v>
      </c>
      <c r="P121">
        <v>5</v>
      </c>
      <c r="Q121">
        <v>98</v>
      </c>
      <c r="R121">
        <v>328</v>
      </c>
      <c r="S121">
        <v>296</v>
      </c>
      <c r="T121">
        <v>33</v>
      </c>
      <c r="U121">
        <v>86</v>
      </c>
      <c r="V121">
        <v>193</v>
      </c>
      <c r="W121">
        <v>335</v>
      </c>
      <c r="X121">
        <v>94</v>
      </c>
      <c r="Y121">
        <v>159</v>
      </c>
    </row>
    <row r="122" spans="1:25" ht="12.75">
      <c r="A122" s="1" t="s">
        <v>165</v>
      </c>
      <c r="B122" s="71">
        <v>1.9576719576719577</v>
      </c>
      <c r="C122" s="35">
        <v>2.0105820105820107</v>
      </c>
      <c r="D122" s="35">
        <v>1.0052910052910053</v>
      </c>
      <c r="E122" s="35">
        <v>0.9523809523809523</v>
      </c>
      <c r="F122" s="34">
        <f t="shared" si="6"/>
        <v>1.4814814814814816</v>
      </c>
      <c r="G122" s="69">
        <f t="shared" si="7"/>
        <v>37</v>
      </c>
      <c r="H122" s="35">
        <f t="shared" si="9"/>
        <v>1.9712306872669154</v>
      </c>
      <c r="I122" s="29">
        <f t="shared" si="8"/>
        <v>6</v>
      </c>
      <c r="J122">
        <v>3</v>
      </c>
      <c r="S122">
        <v>6</v>
      </c>
      <c r="T122">
        <v>2</v>
      </c>
      <c r="W122">
        <v>2</v>
      </c>
      <c r="X122">
        <v>12</v>
      </c>
      <c r="Y122">
        <v>12</v>
      </c>
    </row>
    <row r="123" spans="1:25" ht="12.75">
      <c r="A123" s="1" t="s">
        <v>166</v>
      </c>
      <c r="B123" s="71">
        <v>1.164021164021164</v>
      </c>
      <c r="C123" s="35">
        <v>66.24338624338624</v>
      </c>
      <c r="D123" s="35">
        <v>3.015873015873016</v>
      </c>
      <c r="E123" s="35">
        <v>44.33862433862434</v>
      </c>
      <c r="F123" s="34">
        <f t="shared" si="6"/>
        <v>28.69047619047619</v>
      </c>
      <c r="G123" s="69">
        <f t="shared" si="7"/>
        <v>186</v>
      </c>
      <c r="H123" s="35">
        <f t="shared" si="9"/>
        <v>9.909429941395844</v>
      </c>
      <c r="I123" s="29">
        <f t="shared" si="8"/>
        <v>10</v>
      </c>
      <c r="K123">
        <v>5</v>
      </c>
      <c r="M123">
        <v>3</v>
      </c>
      <c r="P123">
        <v>1</v>
      </c>
      <c r="Q123">
        <v>1</v>
      </c>
      <c r="S123">
        <v>77</v>
      </c>
      <c r="U123">
        <v>1</v>
      </c>
      <c r="V123">
        <v>12</v>
      </c>
      <c r="W123">
        <v>79</v>
      </c>
      <c r="X123">
        <v>1</v>
      </c>
      <c r="Y123">
        <v>6</v>
      </c>
    </row>
    <row r="124" spans="1:9" ht="12.75">
      <c r="A124" s="1" t="s">
        <v>167</v>
      </c>
      <c r="B124" s="71">
        <v>0.05291005291005291</v>
      </c>
      <c r="C124" s="35">
        <v>0</v>
      </c>
      <c r="D124" s="35">
        <v>0</v>
      </c>
      <c r="E124" s="35">
        <v>0</v>
      </c>
      <c r="F124" s="34">
        <f t="shared" si="6"/>
        <v>0.013227513227513227</v>
      </c>
      <c r="G124" s="69">
        <f t="shared" si="7"/>
        <v>0</v>
      </c>
      <c r="H124" s="35">
        <f t="shared" si="9"/>
        <v>0</v>
      </c>
      <c r="I124" s="29">
        <f t="shared" si="8"/>
        <v>0</v>
      </c>
    </row>
    <row r="125" spans="1:9" ht="12.75">
      <c r="A125" s="1" t="s">
        <v>168</v>
      </c>
      <c r="B125" s="71">
        <v>0</v>
      </c>
      <c r="C125" s="35">
        <v>0</v>
      </c>
      <c r="D125" s="35">
        <v>0</v>
      </c>
      <c r="E125" s="35">
        <v>0</v>
      </c>
      <c r="F125" s="34">
        <f t="shared" si="6"/>
        <v>0</v>
      </c>
      <c r="G125" s="69">
        <f t="shared" si="7"/>
        <v>0</v>
      </c>
      <c r="H125" s="35">
        <f t="shared" si="9"/>
        <v>0</v>
      </c>
      <c r="I125" s="29">
        <f t="shared" si="8"/>
        <v>0</v>
      </c>
    </row>
    <row r="126" spans="1:25" ht="12.75">
      <c r="A126" s="1" t="s">
        <v>169</v>
      </c>
      <c r="B126" s="71">
        <v>5.8201058201058204</v>
      </c>
      <c r="C126" s="35">
        <v>17.24867724867725</v>
      </c>
      <c r="D126" s="35">
        <v>34.232804232804234</v>
      </c>
      <c r="E126" s="35">
        <v>42.38095238095238</v>
      </c>
      <c r="F126" s="34">
        <f t="shared" si="6"/>
        <v>24.92063492063492</v>
      </c>
      <c r="G126" s="69">
        <f t="shared" si="7"/>
        <v>10</v>
      </c>
      <c r="H126" s="35">
        <f t="shared" si="9"/>
        <v>0.5327650506126799</v>
      </c>
      <c r="I126" s="29">
        <f t="shared" si="8"/>
        <v>5</v>
      </c>
      <c r="J126">
        <v>1</v>
      </c>
      <c r="K126">
        <v>4</v>
      </c>
      <c r="S126">
        <v>1</v>
      </c>
      <c r="W126">
        <v>1</v>
      </c>
      <c r="Y126">
        <v>3</v>
      </c>
    </row>
    <row r="127" spans="1:9" ht="12.75">
      <c r="A127" s="1" t="s">
        <v>170</v>
      </c>
      <c r="B127" s="71">
        <v>0</v>
      </c>
      <c r="C127" s="35">
        <v>0.37037037037037035</v>
      </c>
      <c r="D127" s="35">
        <v>0</v>
      </c>
      <c r="E127" s="35">
        <v>0</v>
      </c>
      <c r="F127" s="34">
        <f t="shared" si="6"/>
        <v>0.09259259259259259</v>
      </c>
      <c r="G127" s="69">
        <f t="shared" si="7"/>
        <v>0</v>
      </c>
      <c r="H127" s="35">
        <f t="shared" si="9"/>
        <v>0</v>
      </c>
      <c r="I127" s="29">
        <f t="shared" si="8"/>
        <v>0</v>
      </c>
    </row>
    <row r="128" spans="1:9" ht="12.75">
      <c r="A128" s="1" t="s">
        <v>246</v>
      </c>
      <c r="B128" s="71">
        <v>0</v>
      </c>
      <c r="C128" s="35">
        <v>0</v>
      </c>
      <c r="D128" s="35">
        <v>0</v>
      </c>
      <c r="E128" s="35">
        <v>0</v>
      </c>
      <c r="F128" s="34">
        <f t="shared" si="6"/>
        <v>0</v>
      </c>
      <c r="G128" s="69">
        <f t="shared" si="7"/>
        <v>0</v>
      </c>
      <c r="H128" s="35">
        <f t="shared" si="9"/>
        <v>0</v>
      </c>
      <c r="I128" s="29">
        <f t="shared" si="8"/>
        <v>0</v>
      </c>
    </row>
    <row r="129" spans="1:11" ht="12.75">
      <c r="A129" s="1" t="s">
        <v>171</v>
      </c>
      <c r="B129" s="71">
        <v>0.6349206349206349</v>
      </c>
      <c r="C129" s="35">
        <v>31.693121693121693</v>
      </c>
      <c r="D129" s="35">
        <v>0.7407407407407407</v>
      </c>
      <c r="E129" s="35">
        <v>6.243386243386244</v>
      </c>
      <c r="F129" s="34">
        <f t="shared" si="6"/>
        <v>9.82804232804233</v>
      </c>
      <c r="G129" s="69">
        <f t="shared" si="7"/>
        <v>1</v>
      </c>
      <c r="H129" s="35">
        <f t="shared" si="9"/>
        <v>0.053276505061267986</v>
      </c>
      <c r="I129" s="29">
        <f t="shared" si="8"/>
        <v>1</v>
      </c>
      <c r="K129">
        <v>1</v>
      </c>
    </row>
    <row r="130" spans="1:25" ht="12.75">
      <c r="A130" s="1" t="s">
        <v>172</v>
      </c>
      <c r="B130" s="71">
        <v>0.21164021164021163</v>
      </c>
      <c r="C130" s="35">
        <v>1.0582010582010581</v>
      </c>
      <c r="D130" s="35">
        <v>2.5925925925925926</v>
      </c>
      <c r="E130" s="35">
        <v>2.2751322751322753</v>
      </c>
      <c r="F130" s="34">
        <f t="shared" si="6"/>
        <v>1.5343915343915344</v>
      </c>
      <c r="G130" s="69">
        <f t="shared" si="7"/>
        <v>8</v>
      </c>
      <c r="H130" s="35">
        <f t="shared" si="9"/>
        <v>0.4262120404901439</v>
      </c>
      <c r="I130" s="29">
        <f t="shared" si="8"/>
        <v>4</v>
      </c>
      <c r="K130">
        <v>5</v>
      </c>
      <c r="T130">
        <v>1</v>
      </c>
      <c r="W130">
        <v>1</v>
      </c>
      <c r="Y130">
        <v>1</v>
      </c>
    </row>
    <row r="131" spans="1:25" ht="12.75">
      <c r="A131" s="1" t="s">
        <v>173</v>
      </c>
      <c r="B131" s="71">
        <v>0.9523809523809523</v>
      </c>
      <c r="C131" s="35">
        <v>1.5343915343915344</v>
      </c>
      <c r="D131" s="35">
        <v>0.8465608465608465</v>
      </c>
      <c r="E131" s="35">
        <v>1.4814814814814814</v>
      </c>
      <c r="F131" s="34">
        <f t="shared" si="6"/>
        <v>1.2037037037037037</v>
      </c>
      <c r="G131" s="69">
        <f t="shared" si="7"/>
        <v>26</v>
      </c>
      <c r="H131" s="35">
        <f t="shared" si="9"/>
        <v>1.3851891315929676</v>
      </c>
      <c r="I131" s="29">
        <f t="shared" si="8"/>
        <v>2</v>
      </c>
      <c r="O131">
        <v>16</v>
      </c>
      <c r="Y131">
        <v>10</v>
      </c>
    </row>
    <row r="132" spans="1:9" ht="12.75">
      <c r="A132" s="1" t="s">
        <v>174</v>
      </c>
      <c r="B132" s="71">
        <v>0</v>
      </c>
      <c r="C132" s="35">
        <v>0</v>
      </c>
      <c r="D132" s="35">
        <v>0</v>
      </c>
      <c r="E132" s="35">
        <v>0</v>
      </c>
      <c r="F132" s="34">
        <f t="shared" si="6"/>
        <v>0</v>
      </c>
      <c r="G132" s="69">
        <f t="shared" si="7"/>
        <v>0</v>
      </c>
      <c r="H132" s="35">
        <f t="shared" si="9"/>
        <v>0</v>
      </c>
      <c r="I132" s="29">
        <f t="shared" si="8"/>
        <v>0</v>
      </c>
    </row>
    <row r="133" spans="1:25" ht="12.75">
      <c r="A133" s="1" t="s">
        <v>175</v>
      </c>
      <c r="B133" s="71">
        <v>13.862433862433862</v>
      </c>
      <c r="C133" s="35">
        <v>18.994708994708994</v>
      </c>
      <c r="D133" s="35">
        <v>23.280423280423282</v>
      </c>
      <c r="E133" s="35">
        <v>12.857142857142858</v>
      </c>
      <c r="F133" s="34">
        <f t="shared" si="6"/>
        <v>17.24867724867725</v>
      </c>
      <c r="G133" s="69">
        <f t="shared" si="7"/>
        <v>207</v>
      </c>
      <c r="H133" s="35">
        <f t="shared" si="9"/>
        <v>11.028236547682473</v>
      </c>
      <c r="I133" s="29">
        <f t="shared" si="8"/>
        <v>16</v>
      </c>
      <c r="J133">
        <v>10</v>
      </c>
      <c r="K133">
        <v>6</v>
      </c>
      <c r="L133">
        <v>2</v>
      </c>
      <c r="M133">
        <v>12</v>
      </c>
      <c r="N133">
        <v>7</v>
      </c>
      <c r="O133">
        <v>4</v>
      </c>
      <c r="P133">
        <v>3</v>
      </c>
      <c r="Q133">
        <v>5</v>
      </c>
      <c r="R133">
        <v>13</v>
      </c>
      <c r="S133">
        <v>35</v>
      </c>
      <c r="T133">
        <v>33</v>
      </c>
      <c r="U133">
        <v>8</v>
      </c>
      <c r="V133">
        <v>2</v>
      </c>
      <c r="W133">
        <v>17</v>
      </c>
      <c r="X133">
        <v>5</v>
      </c>
      <c r="Y133">
        <v>45</v>
      </c>
    </row>
    <row r="134" spans="1:9" ht="12.75">
      <c r="A134" s="1" t="s">
        <v>176</v>
      </c>
      <c r="B134" s="71">
        <v>0</v>
      </c>
      <c r="C134" s="35">
        <v>0</v>
      </c>
      <c r="D134" s="35">
        <v>0</v>
      </c>
      <c r="E134" s="35">
        <v>0</v>
      </c>
      <c r="F134" s="34">
        <f t="shared" si="6"/>
        <v>0</v>
      </c>
      <c r="G134" s="69">
        <f t="shared" si="7"/>
        <v>0</v>
      </c>
      <c r="H134" s="35">
        <f>G134*10/$G$4</f>
        <v>0</v>
      </c>
      <c r="I134" s="29">
        <f t="shared" si="8"/>
        <v>0</v>
      </c>
    </row>
    <row r="135" spans="1:25" ht="12.75">
      <c r="A135" s="1" t="s">
        <v>177</v>
      </c>
      <c r="B135" s="71">
        <v>188.78306878306879</v>
      </c>
      <c r="C135" s="35">
        <v>79.31216931216932</v>
      </c>
      <c r="D135" s="35">
        <v>194.76190476190476</v>
      </c>
      <c r="E135" s="35">
        <v>103.33333333333333</v>
      </c>
      <c r="F135" s="34">
        <f>(B135+C135+D135+E135)/4</f>
        <v>141.54761904761904</v>
      </c>
      <c r="G135" s="69">
        <f>SUM(J135:Y135)</f>
        <v>2457</v>
      </c>
      <c r="H135" s="35">
        <f>G135*10/$G$4</f>
        <v>130.90037293553544</v>
      </c>
      <c r="I135" s="29">
        <f>COUNTA(J135:Y135)</f>
        <v>16</v>
      </c>
      <c r="J135">
        <v>70</v>
      </c>
      <c r="K135">
        <v>3</v>
      </c>
      <c r="L135">
        <v>47</v>
      </c>
      <c r="M135">
        <v>265</v>
      </c>
      <c r="N135">
        <v>83</v>
      </c>
      <c r="O135">
        <v>260</v>
      </c>
      <c r="P135">
        <v>8</v>
      </c>
      <c r="Q135">
        <v>327</v>
      </c>
      <c r="R135">
        <v>91</v>
      </c>
      <c r="S135">
        <v>334</v>
      </c>
      <c r="T135">
        <v>219</v>
      </c>
      <c r="U135">
        <v>30</v>
      </c>
      <c r="V135">
        <v>40</v>
      </c>
      <c r="W135">
        <v>231</v>
      </c>
      <c r="X135">
        <v>174</v>
      </c>
      <c r="Y135">
        <v>275</v>
      </c>
    </row>
    <row r="136" spans="1:9" ht="12.75">
      <c r="A136" s="1" t="s">
        <v>178</v>
      </c>
      <c r="B136" s="71">
        <v>0.31746031746031744</v>
      </c>
      <c r="C136" s="35">
        <v>0.05291005291005291</v>
      </c>
      <c r="D136" s="35">
        <v>0.05291005291005291</v>
      </c>
      <c r="E136" s="35">
        <v>0.10582010582010581</v>
      </c>
      <c r="F136" s="34">
        <f>(B136+C136+D136+E136)/4</f>
        <v>0.13227513227513227</v>
      </c>
      <c r="G136" s="69">
        <f>SUM(J136:Y136)</f>
        <v>0</v>
      </c>
      <c r="H136" s="35">
        <f>G136*10/$G$4</f>
        <v>0</v>
      </c>
      <c r="I136" s="29">
        <f>COUNTA(J136:Y136)</f>
        <v>0</v>
      </c>
    </row>
    <row r="137" spans="1:25" ht="12.75">
      <c r="A137" s="1" t="s">
        <v>179</v>
      </c>
      <c r="B137" s="93">
        <f>SUM(B5:B136)</f>
        <v>1461.5343915343915</v>
      </c>
      <c r="C137" s="93">
        <f>SUM(C5:C136)</f>
        <v>1281.0052910052912</v>
      </c>
      <c r="D137" s="93">
        <f>SUM(D5:D136)</f>
        <v>2112.857142857143</v>
      </c>
      <c r="E137" s="93">
        <f>SUM(E5:E136)</f>
        <v>1627.3015873015875</v>
      </c>
      <c r="F137" s="93">
        <f>SUM(F5:F136)</f>
        <v>1620.674603174603</v>
      </c>
      <c r="G137" s="69">
        <f>SUM(J137:Y137)</f>
        <v>27933</v>
      </c>
      <c r="H137" s="72">
        <f>G137*10/$G$4</f>
        <v>1488.1726158763986</v>
      </c>
      <c r="I137" s="72"/>
      <c r="J137" s="73">
        <f aca="true" t="shared" si="10" ref="J137:W137">SUM(J5:J136)</f>
        <v>1015</v>
      </c>
      <c r="K137" s="73">
        <f t="shared" si="10"/>
        <v>1183</v>
      </c>
      <c r="L137" s="73">
        <f t="shared" si="10"/>
        <v>1287</v>
      </c>
      <c r="M137" s="73">
        <f t="shared" si="10"/>
        <v>1431</v>
      </c>
      <c r="N137" s="73">
        <f t="shared" si="10"/>
        <v>756</v>
      </c>
      <c r="O137" s="73">
        <f t="shared" si="10"/>
        <v>1169</v>
      </c>
      <c r="P137" s="73">
        <f t="shared" si="10"/>
        <v>2531</v>
      </c>
      <c r="Q137" s="73">
        <f t="shared" si="10"/>
        <v>954</v>
      </c>
      <c r="R137" s="73">
        <f t="shared" si="10"/>
        <v>1977</v>
      </c>
      <c r="S137" s="73">
        <f t="shared" si="10"/>
        <v>1819</v>
      </c>
      <c r="T137" s="73">
        <f t="shared" si="10"/>
        <v>4004</v>
      </c>
      <c r="U137" s="73">
        <f t="shared" si="10"/>
        <v>1105</v>
      </c>
      <c r="V137" s="73">
        <f t="shared" si="10"/>
        <v>2101</v>
      </c>
      <c r="W137" s="73">
        <f t="shared" si="10"/>
        <v>3822</v>
      </c>
      <c r="X137" s="73">
        <f>SUM(X5:X136)</f>
        <v>989</v>
      </c>
      <c r="Y137" s="73">
        <f>SUM(Y5:Y136)</f>
        <v>1790</v>
      </c>
    </row>
    <row r="138" spans="1:25" ht="12.75">
      <c r="A138" s="1" t="s">
        <v>180</v>
      </c>
      <c r="B138" s="109">
        <f>COUNTIF(B5:B136,"&gt;0")</f>
        <v>74</v>
      </c>
      <c r="C138" s="109">
        <f>COUNTIF(C5:C136,"&gt;0")</f>
        <v>82</v>
      </c>
      <c r="D138" s="109">
        <f>COUNTIF(D5:D136,"&gt;0")</f>
        <v>93</v>
      </c>
      <c r="E138" s="109">
        <f>COUNTIF(E5:E136,"&gt;0")</f>
        <v>76</v>
      </c>
      <c r="F138" s="109"/>
      <c r="G138" s="109">
        <f>COUNTIF(G5:G136,"&gt;0")</f>
        <v>73</v>
      </c>
      <c r="H138" s="31"/>
      <c r="I138" s="31"/>
      <c r="J138" s="31">
        <f aca="true" t="shared" si="11" ref="J138:W138">COUNTA(J5:J136)</f>
        <v>35</v>
      </c>
      <c r="K138" s="31">
        <f t="shared" si="11"/>
        <v>40</v>
      </c>
      <c r="L138" s="31">
        <f t="shared" si="11"/>
        <v>41</v>
      </c>
      <c r="M138" s="31">
        <f>COUNTA(M5:M136)</f>
        <v>34</v>
      </c>
      <c r="N138" s="31">
        <f t="shared" si="11"/>
        <v>32</v>
      </c>
      <c r="O138" s="31">
        <f t="shared" si="11"/>
        <v>33</v>
      </c>
      <c r="P138" s="31">
        <f t="shared" si="11"/>
        <v>35</v>
      </c>
      <c r="Q138" s="31">
        <f t="shared" si="11"/>
        <v>36</v>
      </c>
      <c r="R138" s="31">
        <f t="shared" si="11"/>
        <v>36</v>
      </c>
      <c r="S138" s="31">
        <f t="shared" si="11"/>
        <v>26</v>
      </c>
      <c r="T138" s="31">
        <f t="shared" si="11"/>
        <v>36</v>
      </c>
      <c r="U138" s="31">
        <f t="shared" si="11"/>
        <v>32</v>
      </c>
      <c r="V138" s="31">
        <f t="shared" si="11"/>
        <v>38</v>
      </c>
      <c r="W138" s="31">
        <f t="shared" si="11"/>
        <v>41</v>
      </c>
      <c r="X138" s="31">
        <f>COUNTA(X5:X136)</f>
        <v>35</v>
      </c>
      <c r="Y138" s="31">
        <f>COUNTA(Y5:Y136)</f>
        <v>40</v>
      </c>
    </row>
  </sheetData>
  <mergeCells count="1">
    <mergeCell ref="B2:E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2" sqref="M12"/>
    </sheetView>
  </sheetViews>
  <sheetFormatPr defaultColWidth="9.140625" defaultRowHeight="12.75"/>
  <cols>
    <col min="1" max="1" width="18.57421875" style="1" customWidth="1"/>
    <col min="2" max="2" width="7.00390625" style="1" customWidth="1"/>
    <col min="3" max="3" width="6.7109375" style="1" customWidth="1"/>
    <col min="4" max="4" width="5.57421875" style="1" customWidth="1"/>
    <col min="5" max="5" width="6.7109375" style="1" customWidth="1"/>
    <col min="6" max="6" width="6.28125" style="1" customWidth="1"/>
    <col min="7" max="7" width="6.8515625" style="2" customWidth="1"/>
    <col min="8" max="8" width="6.7109375" style="0" customWidth="1"/>
    <col min="9" max="9" width="6.7109375" style="3" customWidth="1"/>
    <col min="10" max="10" width="7.8515625" style="103" customWidth="1"/>
  </cols>
  <sheetData>
    <row r="1" spans="1:10" ht="135.75" customHeight="1">
      <c r="A1" s="4"/>
      <c r="B1" s="37" t="s">
        <v>302</v>
      </c>
      <c r="C1" s="37" t="s">
        <v>303</v>
      </c>
      <c r="D1" s="37" t="s">
        <v>304</v>
      </c>
      <c r="E1" s="37" t="s">
        <v>305</v>
      </c>
      <c r="F1" s="37" t="s">
        <v>306</v>
      </c>
      <c r="G1" s="37" t="s">
        <v>307</v>
      </c>
      <c r="H1" s="105" t="s">
        <v>309</v>
      </c>
      <c r="I1" s="63" t="s">
        <v>308</v>
      </c>
      <c r="J1" s="78" t="s">
        <v>311</v>
      </c>
    </row>
    <row r="2" spans="1:10" ht="13.5" thickBot="1">
      <c r="A2" s="7" t="s">
        <v>30</v>
      </c>
      <c r="B2" s="36" t="s">
        <v>252</v>
      </c>
      <c r="C2" s="39" t="s">
        <v>253</v>
      </c>
      <c r="D2" s="39" t="s">
        <v>254</v>
      </c>
      <c r="E2" s="39" t="s">
        <v>255</v>
      </c>
      <c r="F2" s="39" t="s">
        <v>256</v>
      </c>
      <c r="G2" s="36" t="s">
        <v>258</v>
      </c>
      <c r="H2" s="83" t="s">
        <v>297</v>
      </c>
      <c r="I2" s="75" t="s">
        <v>297</v>
      </c>
      <c r="J2" s="101"/>
    </row>
    <row r="3" spans="1:10" ht="13.5" thickBot="1">
      <c r="A3" s="14" t="s">
        <v>56</v>
      </c>
      <c r="B3" s="60">
        <v>165</v>
      </c>
      <c r="C3" s="89">
        <v>472</v>
      </c>
      <c r="D3" s="89">
        <v>570</v>
      </c>
      <c r="E3" s="89">
        <v>449</v>
      </c>
      <c r="F3" s="61">
        <v>517</v>
      </c>
      <c r="G3" s="104">
        <v>565</v>
      </c>
      <c r="H3" s="111">
        <v>558</v>
      </c>
      <c r="I3" s="100">
        <v>189</v>
      </c>
      <c r="J3" s="106">
        <v>189</v>
      </c>
    </row>
    <row r="4" spans="1:10" ht="12.75">
      <c r="A4" s="23" t="s">
        <v>57</v>
      </c>
      <c r="B4" s="53"/>
      <c r="C4" s="43"/>
      <c r="D4" s="50"/>
      <c r="E4" s="43"/>
      <c r="F4" s="50"/>
      <c r="G4" s="44">
        <v>0</v>
      </c>
      <c r="H4" s="25">
        <v>0</v>
      </c>
      <c r="I4" s="76">
        <v>0</v>
      </c>
      <c r="J4" s="107">
        <v>0.21164021164021163</v>
      </c>
    </row>
    <row r="5" spans="1:10" ht="12.75">
      <c r="A5" s="23" t="s">
        <v>58</v>
      </c>
      <c r="B5" s="54"/>
      <c r="C5" s="38"/>
      <c r="D5" s="50"/>
      <c r="E5" s="38"/>
      <c r="F5" s="50"/>
      <c r="G5" s="44">
        <v>0.00125</v>
      </c>
      <c r="H5" s="25">
        <v>0</v>
      </c>
      <c r="I5" s="76">
        <v>0</v>
      </c>
      <c r="J5" s="107">
        <v>0.05291005291005291</v>
      </c>
    </row>
    <row r="6" spans="1:10" ht="12.75">
      <c r="A6" s="23" t="s">
        <v>59</v>
      </c>
      <c r="B6" s="54"/>
      <c r="C6" s="38"/>
      <c r="D6" s="50"/>
      <c r="E6" s="38"/>
      <c r="F6" s="50"/>
      <c r="G6" s="44">
        <v>0</v>
      </c>
      <c r="H6" s="25">
        <v>0</v>
      </c>
      <c r="I6" s="76">
        <v>0</v>
      </c>
      <c r="J6" s="107">
        <v>0.013227513227513227</v>
      </c>
    </row>
    <row r="7" spans="1:10" ht="12.75">
      <c r="A7" s="23" t="s">
        <v>60</v>
      </c>
      <c r="B7" s="54"/>
      <c r="C7" s="38"/>
      <c r="D7" s="50"/>
      <c r="E7" s="38"/>
      <c r="F7" s="50"/>
      <c r="G7" s="44">
        <v>0.0025</v>
      </c>
      <c r="H7" s="25">
        <v>0</v>
      </c>
      <c r="I7" s="76">
        <v>0</v>
      </c>
      <c r="J7" s="107">
        <v>0</v>
      </c>
    </row>
    <row r="8" spans="1:10" ht="12.75">
      <c r="A8" s="23" t="s">
        <v>61</v>
      </c>
      <c r="B8" s="54"/>
      <c r="C8" s="38"/>
      <c r="D8" s="50"/>
      <c r="E8" s="38"/>
      <c r="F8" s="50"/>
      <c r="G8" s="44">
        <v>0</v>
      </c>
      <c r="H8" s="25">
        <v>0</v>
      </c>
      <c r="I8" s="76">
        <v>0</v>
      </c>
      <c r="J8" s="107">
        <v>0.013227513227513227</v>
      </c>
    </row>
    <row r="9" spans="1:10" ht="12.75">
      <c r="A9" s="1" t="s">
        <v>62</v>
      </c>
      <c r="B9" s="54"/>
      <c r="C9" s="38"/>
      <c r="D9" s="50">
        <v>0.01</v>
      </c>
      <c r="E9" s="38"/>
      <c r="F9" s="50">
        <v>0.01</v>
      </c>
      <c r="G9" s="44">
        <v>0.00875</v>
      </c>
      <c r="H9" s="25">
        <v>0.01787629603146228</v>
      </c>
      <c r="I9" s="76">
        <v>0</v>
      </c>
      <c r="J9" s="107">
        <v>0.013227513227513227</v>
      </c>
    </row>
    <row r="10" spans="1:10" ht="12.75">
      <c r="A10" s="1" t="s">
        <v>63</v>
      </c>
      <c r="B10" s="54"/>
      <c r="C10" s="38"/>
      <c r="D10" s="50"/>
      <c r="E10" s="38"/>
      <c r="F10" s="50"/>
      <c r="G10" s="44">
        <v>0</v>
      </c>
      <c r="H10" s="25">
        <v>0</v>
      </c>
      <c r="I10" s="76">
        <v>0</v>
      </c>
      <c r="J10" s="107">
        <v>0.013227513227513227</v>
      </c>
    </row>
    <row r="11" spans="1:10" ht="12.75">
      <c r="A11" s="1" t="s">
        <v>64</v>
      </c>
      <c r="B11" s="54"/>
      <c r="C11" s="38"/>
      <c r="D11" s="50"/>
      <c r="E11" s="38">
        <v>0.02</v>
      </c>
      <c r="F11" s="50">
        <v>0.19</v>
      </c>
      <c r="G11" s="44">
        <v>0.08125</v>
      </c>
      <c r="H11" s="25">
        <v>0</v>
      </c>
      <c r="I11" s="76">
        <v>15.61001598295152</v>
      </c>
      <c r="J11" s="107">
        <v>21.917989417989418</v>
      </c>
    </row>
    <row r="12" spans="1:10" ht="12.75">
      <c r="A12" s="1" t="s">
        <v>65</v>
      </c>
      <c r="B12" s="54"/>
      <c r="C12" s="38"/>
      <c r="D12" s="50"/>
      <c r="E12" s="38"/>
      <c r="F12" s="50"/>
      <c r="G12" s="44">
        <v>0.07</v>
      </c>
      <c r="H12" s="25">
        <v>0</v>
      </c>
      <c r="I12" s="76">
        <v>0.4262120404901439</v>
      </c>
      <c r="J12" s="107">
        <v>0.6216931216931217</v>
      </c>
    </row>
    <row r="13" spans="1:10" ht="12.75">
      <c r="A13" s="1" t="s">
        <v>66</v>
      </c>
      <c r="B13" s="54"/>
      <c r="C13" s="38">
        <v>0.02</v>
      </c>
      <c r="D13" s="50">
        <v>0.15</v>
      </c>
      <c r="E13" s="38">
        <v>0.55</v>
      </c>
      <c r="F13" s="50">
        <v>2.91</v>
      </c>
      <c r="G13" s="44">
        <v>1.75</v>
      </c>
      <c r="H13" s="25">
        <v>1.5909903468001432</v>
      </c>
      <c r="I13" s="76">
        <v>24.347362812999467</v>
      </c>
      <c r="J13" s="107">
        <v>30.304232804232804</v>
      </c>
    </row>
    <row r="14" spans="1:10" ht="12.75">
      <c r="A14" s="1" t="s">
        <v>67</v>
      </c>
      <c r="B14" s="54">
        <v>0.03</v>
      </c>
      <c r="C14" s="38">
        <v>0.04</v>
      </c>
      <c r="D14" s="50">
        <v>0.06</v>
      </c>
      <c r="E14" s="38">
        <v>0.04</v>
      </c>
      <c r="F14" s="51">
        <v>0.1</v>
      </c>
      <c r="G14" s="44">
        <v>0.4525</v>
      </c>
      <c r="H14" s="25">
        <v>0.5899177690382553</v>
      </c>
      <c r="I14" s="76">
        <v>31.646244006393182</v>
      </c>
      <c r="J14" s="107">
        <v>14.338624338624339</v>
      </c>
    </row>
    <row r="15" spans="1:10" ht="12.75">
      <c r="A15" s="1" t="s">
        <v>68</v>
      </c>
      <c r="B15" s="54"/>
      <c r="C15" s="38"/>
      <c r="D15" s="50"/>
      <c r="E15" s="38"/>
      <c r="F15" s="50"/>
      <c r="G15" s="44">
        <v>0</v>
      </c>
      <c r="H15" s="25">
        <v>0</v>
      </c>
      <c r="I15" s="76">
        <v>0</v>
      </c>
      <c r="J15" s="107">
        <v>0.03968253968253968</v>
      </c>
    </row>
    <row r="16" spans="1:10" ht="12.75">
      <c r="A16" s="1" t="s">
        <v>69</v>
      </c>
      <c r="B16" s="54"/>
      <c r="C16" s="38"/>
      <c r="D16" s="50"/>
      <c r="E16" s="38">
        <v>0.42</v>
      </c>
      <c r="F16" s="50">
        <v>0.25</v>
      </c>
      <c r="G16" s="44">
        <v>0.1125</v>
      </c>
      <c r="H16" s="25">
        <v>0.07150518412584912</v>
      </c>
      <c r="I16" s="76">
        <v>0</v>
      </c>
      <c r="J16" s="107">
        <v>0.013227513227513227</v>
      </c>
    </row>
    <row r="17" spans="1:10" ht="12.75">
      <c r="A17" s="1" t="s">
        <v>70</v>
      </c>
      <c r="B17" s="54"/>
      <c r="C17" s="38"/>
      <c r="D17" s="50"/>
      <c r="E17" s="38"/>
      <c r="F17" s="50"/>
      <c r="G17" s="44">
        <v>0</v>
      </c>
      <c r="H17" s="25">
        <v>0</v>
      </c>
      <c r="I17" s="76">
        <v>0.10655301012253597</v>
      </c>
      <c r="J17" s="107">
        <v>0.013227513227513227</v>
      </c>
    </row>
    <row r="18" spans="1:10" ht="12.75">
      <c r="A18" s="1" t="s">
        <v>71</v>
      </c>
      <c r="B18" s="54"/>
      <c r="C18" s="38">
        <v>0.01</v>
      </c>
      <c r="D18" s="50"/>
      <c r="E18" s="38">
        <v>0.01</v>
      </c>
      <c r="F18" s="50"/>
      <c r="G18" s="44">
        <v>0.00875</v>
      </c>
      <c r="H18" s="25">
        <v>0.053628888094386845</v>
      </c>
      <c r="I18" s="76">
        <v>0</v>
      </c>
      <c r="J18" s="107">
        <v>0.013227513227513227</v>
      </c>
    </row>
    <row r="19" spans="1:10" ht="12.75">
      <c r="A19" s="1" t="s">
        <v>72</v>
      </c>
      <c r="B19" s="54">
        <v>28.83</v>
      </c>
      <c r="C19" s="38">
        <v>15.08</v>
      </c>
      <c r="D19" s="50">
        <v>6.53</v>
      </c>
      <c r="E19" s="38">
        <v>22.83</v>
      </c>
      <c r="F19" s="50">
        <v>25.21</v>
      </c>
      <c r="G19" s="44">
        <v>41.915</v>
      </c>
      <c r="H19" s="25">
        <v>27.457990704326065</v>
      </c>
      <c r="I19" s="76">
        <v>55.0879062333511</v>
      </c>
      <c r="J19" s="107">
        <v>46.574074074074076</v>
      </c>
    </row>
    <row r="20" spans="1:10" ht="12.75">
      <c r="A20" s="1" t="s">
        <v>251</v>
      </c>
      <c r="B20" s="54"/>
      <c r="C20" s="38"/>
      <c r="D20" s="50"/>
      <c r="E20" s="38">
        <v>0.01</v>
      </c>
      <c r="F20" s="50"/>
      <c r="G20" s="44">
        <v>0.0025</v>
      </c>
      <c r="H20" s="25">
        <v>0</v>
      </c>
      <c r="I20" s="76">
        <v>0</v>
      </c>
      <c r="J20" s="107">
        <v>0</v>
      </c>
    </row>
    <row r="21" spans="1:10" ht="12.75">
      <c r="A21" s="1" t="s">
        <v>73</v>
      </c>
      <c r="B21" s="54"/>
      <c r="C21" s="38"/>
      <c r="D21" s="50"/>
      <c r="E21" s="38"/>
      <c r="F21" s="50"/>
      <c r="G21" s="44">
        <v>0</v>
      </c>
      <c r="H21" s="25">
        <v>0</v>
      </c>
      <c r="I21" s="76">
        <v>0</v>
      </c>
      <c r="J21" s="107">
        <v>0.013227513227513227</v>
      </c>
    </row>
    <row r="22" spans="1:10" ht="12.75">
      <c r="A22" s="1" t="s">
        <v>74</v>
      </c>
      <c r="B22" s="54"/>
      <c r="C22" s="38">
        <v>0.09</v>
      </c>
      <c r="D22" s="50">
        <v>0.05</v>
      </c>
      <c r="E22" s="38">
        <v>0.21</v>
      </c>
      <c r="F22" s="50">
        <v>0.43</v>
      </c>
      <c r="G22" s="44">
        <v>1.72</v>
      </c>
      <c r="H22" s="25">
        <v>9.63532356095817</v>
      </c>
      <c r="I22" s="76">
        <v>344.6457112413426</v>
      </c>
      <c r="J22" s="107">
        <v>319.8809523809524</v>
      </c>
    </row>
    <row r="23" spans="1:10" ht="12.75">
      <c r="A23" s="1" t="s">
        <v>75</v>
      </c>
      <c r="B23" s="54"/>
      <c r="C23" s="38">
        <v>0.02</v>
      </c>
      <c r="D23" s="50"/>
      <c r="E23" s="38"/>
      <c r="F23" s="50">
        <v>0.01</v>
      </c>
      <c r="G23" s="44">
        <v>0.02125</v>
      </c>
      <c r="H23" s="25">
        <v>0.053628888094386845</v>
      </c>
      <c r="I23" s="76">
        <v>0.6925945657964838</v>
      </c>
      <c r="J23" s="107">
        <v>0.9656084656084655</v>
      </c>
    </row>
    <row r="24" spans="1:10" ht="12.75">
      <c r="A24" s="1" t="s">
        <v>76</v>
      </c>
      <c r="B24" s="54"/>
      <c r="C24" s="38">
        <v>0.06</v>
      </c>
      <c r="D24" s="50">
        <v>0.02</v>
      </c>
      <c r="E24" s="38">
        <v>0.11</v>
      </c>
      <c r="F24" s="50">
        <v>0.09</v>
      </c>
      <c r="G24" s="44">
        <v>0.04053471716436029</v>
      </c>
      <c r="H24" s="25">
        <v>0</v>
      </c>
      <c r="I24" s="76">
        <v>0</v>
      </c>
      <c r="J24" s="107">
        <v>0.07936507936507936</v>
      </c>
    </row>
    <row r="25" spans="1:10" ht="12.75">
      <c r="A25" s="1" t="s">
        <v>77</v>
      </c>
      <c r="B25" s="54"/>
      <c r="C25" s="38">
        <v>0.39</v>
      </c>
      <c r="D25" s="50">
        <v>0.04</v>
      </c>
      <c r="E25" s="38">
        <v>0.08</v>
      </c>
      <c r="F25" s="50">
        <v>0.08</v>
      </c>
      <c r="G25" s="44">
        <v>0.0475</v>
      </c>
      <c r="H25" s="25">
        <v>0</v>
      </c>
      <c r="I25" s="76">
        <v>9.802876931273309</v>
      </c>
      <c r="J25" s="107">
        <v>50.51587301587301</v>
      </c>
    </row>
    <row r="26" spans="1:10" ht="12.75">
      <c r="A26" s="1" t="s">
        <v>78</v>
      </c>
      <c r="B26" s="54"/>
      <c r="C26" s="38"/>
      <c r="D26" s="50"/>
      <c r="E26" s="38"/>
      <c r="F26" s="50"/>
      <c r="G26" s="44">
        <v>0</v>
      </c>
      <c r="H26" s="25">
        <v>0.01787629603146228</v>
      </c>
      <c r="I26" s="76">
        <v>0</v>
      </c>
      <c r="J26" s="107">
        <v>0.5291005291005291</v>
      </c>
    </row>
    <row r="27" spans="1:10" ht="12.75">
      <c r="A27" s="1" t="s">
        <v>79</v>
      </c>
      <c r="B27" s="54"/>
      <c r="C27" s="38">
        <v>0.01</v>
      </c>
      <c r="D27" s="50">
        <v>0.13</v>
      </c>
      <c r="E27" s="38"/>
      <c r="F27" s="50"/>
      <c r="G27" s="44">
        <v>0.01625</v>
      </c>
      <c r="H27" s="25">
        <v>0.053628888094386845</v>
      </c>
      <c r="I27" s="76">
        <v>0.26638252530633993</v>
      </c>
      <c r="J27" s="107">
        <v>0.8068783068783069</v>
      </c>
    </row>
    <row r="28" spans="1:10" ht="12.75">
      <c r="A28" s="1" t="s">
        <v>80</v>
      </c>
      <c r="B28" s="54"/>
      <c r="C28" s="38">
        <v>0.07</v>
      </c>
      <c r="D28" s="50"/>
      <c r="E28" s="38">
        <v>0.01</v>
      </c>
      <c r="F28" s="50"/>
      <c r="G28" s="44">
        <v>0.02625</v>
      </c>
      <c r="H28" s="25">
        <v>0</v>
      </c>
      <c r="I28" s="76">
        <v>0.10655301012253597</v>
      </c>
      <c r="J28" s="107">
        <v>1.9047619047619047</v>
      </c>
    </row>
    <row r="29" spans="1:10" ht="12.75">
      <c r="A29" s="1" t="s">
        <v>81</v>
      </c>
      <c r="B29" s="54"/>
      <c r="C29" s="38">
        <v>0.15</v>
      </c>
      <c r="D29" s="50">
        <v>0.39</v>
      </c>
      <c r="E29" s="38">
        <v>0.22</v>
      </c>
      <c r="F29" s="50">
        <v>1.18</v>
      </c>
      <c r="G29" s="44">
        <v>2.35375</v>
      </c>
      <c r="H29" s="25">
        <v>4.415445119771183</v>
      </c>
      <c r="I29" s="76">
        <v>124.61374533830582</v>
      </c>
      <c r="J29" s="107">
        <v>132.8968253968254</v>
      </c>
    </row>
    <row r="30" spans="1:10" ht="12.75">
      <c r="A30" s="1" t="s">
        <v>82</v>
      </c>
      <c r="B30" s="54"/>
      <c r="C30" s="38"/>
      <c r="D30" s="50">
        <v>0.03</v>
      </c>
      <c r="E30" s="38"/>
      <c r="F30" s="50"/>
      <c r="G30" s="44">
        <v>0.04375</v>
      </c>
      <c r="H30" s="25">
        <v>0.33964962459778336</v>
      </c>
      <c r="I30" s="76">
        <v>1.6515716568993075</v>
      </c>
      <c r="J30" s="107">
        <v>1.2566137566137565</v>
      </c>
    </row>
    <row r="31" spans="1:10" ht="12.75">
      <c r="A31" s="1" t="s">
        <v>83</v>
      </c>
      <c r="B31" s="54"/>
      <c r="C31" s="38"/>
      <c r="D31" s="50">
        <v>0.02</v>
      </c>
      <c r="E31" s="38">
        <v>0.16</v>
      </c>
      <c r="F31" s="51">
        <v>0.1</v>
      </c>
      <c r="G31" s="44">
        <v>0.00875</v>
      </c>
      <c r="H31" s="25">
        <v>0</v>
      </c>
      <c r="I31" s="76">
        <v>1.9712306872669154</v>
      </c>
      <c r="J31" s="107">
        <v>3.187830687830688</v>
      </c>
    </row>
    <row r="32" spans="1:10" ht="12.75">
      <c r="A32" s="1" t="s">
        <v>84</v>
      </c>
      <c r="B32" s="54">
        <v>1.93</v>
      </c>
      <c r="C32" s="38">
        <v>0.56</v>
      </c>
      <c r="D32" s="50">
        <v>3.11</v>
      </c>
      <c r="E32" s="38">
        <v>7.42</v>
      </c>
      <c r="F32" s="50">
        <v>13.01</v>
      </c>
      <c r="G32" s="44">
        <v>10.51875</v>
      </c>
      <c r="H32" s="25">
        <v>18.913121201287094</v>
      </c>
      <c r="I32" s="76">
        <v>25.14651038891849</v>
      </c>
      <c r="J32" s="107">
        <v>33.22751322751323</v>
      </c>
    </row>
    <row r="33" spans="1:10" ht="12.75">
      <c r="A33" s="1" t="s">
        <v>85</v>
      </c>
      <c r="B33" s="54"/>
      <c r="C33" s="38">
        <v>0.01</v>
      </c>
      <c r="D33" s="50"/>
      <c r="E33" s="38"/>
      <c r="F33" s="50">
        <v>0.15</v>
      </c>
      <c r="G33" s="44">
        <v>0.39625</v>
      </c>
      <c r="H33" s="25">
        <v>1.1619592420450484</v>
      </c>
      <c r="I33" s="76">
        <v>4.901438465636654</v>
      </c>
      <c r="J33" s="107">
        <v>2.8042328042328046</v>
      </c>
    </row>
    <row r="34" spans="1:10" ht="12.75">
      <c r="A34" s="1" t="s">
        <v>86</v>
      </c>
      <c r="B34" s="54">
        <v>0.09</v>
      </c>
      <c r="C34" s="38">
        <v>0.11</v>
      </c>
      <c r="D34" s="50">
        <v>0.17</v>
      </c>
      <c r="E34" s="38">
        <v>0.18</v>
      </c>
      <c r="F34" s="50">
        <v>0.12</v>
      </c>
      <c r="G34" s="44">
        <v>0.1525</v>
      </c>
      <c r="H34" s="25">
        <v>0.07150518412584912</v>
      </c>
      <c r="I34" s="76">
        <v>0.26638252530633993</v>
      </c>
      <c r="J34" s="107">
        <v>0.13227513227513227</v>
      </c>
    </row>
    <row r="35" spans="1:10" ht="12.75">
      <c r="A35" s="1" t="s">
        <v>87</v>
      </c>
      <c r="B35" s="54">
        <v>0.17</v>
      </c>
      <c r="C35" s="38">
        <v>0.24</v>
      </c>
      <c r="D35" s="50">
        <v>0.21</v>
      </c>
      <c r="E35" s="38">
        <v>0.24</v>
      </c>
      <c r="F35" s="51">
        <v>0.2</v>
      </c>
      <c r="G35" s="44">
        <v>0.2475</v>
      </c>
      <c r="H35" s="25">
        <v>0.10725777618877369</v>
      </c>
      <c r="I35" s="76">
        <v>0.37293553542887586</v>
      </c>
      <c r="J35" s="107">
        <v>0.6878306878306877</v>
      </c>
    </row>
    <row r="36" spans="1:10" ht="12.75">
      <c r="A36" s="1" t="s">
        <v>88</v>
      </c>
      <c r="B36" s="54"/>
      <c r="C36" s="38">
        <v>0.01</v>
      </c>
      <c r="D36" s="50"/>
      <c r="E36" s="38">
        <v>0.01</v>
      </c>
      <c r="F36" s="50"/>
      <c r="G36" s="44">
        <v>0.04</v>
      </c>
      <c r="H36" s="25">
        <v>0</v>
      </c>
      <c r="I36" s="76">
        <v>0.053276505061267986</v>
      </c>
      <c r="J36" s="107">
        <v>0.10582010582010581</v>
      </c>
    </row>
    <row r="37" spans="1:10" ht="12.75">
      <c r="A37" s="1" t="s">
        <v>89</v>
      </c>
      <c r="B37" s="54">
        <v>0.01</v>
      </c>
      <c r="C37" s="38"/>
      <c r="D37" s="50"/>
      <c r="E37" s="38">
        <v>0.01</v>
      </c>
      <c r="F37" s="50"/>
      <c r="G37" s="44">
        <v>0.005534717164360281</v>
      </c>
      <c r="H37" s="25">
        <v>0</v>
      </c>
      <c r="I37" s="76">
        <v>0</v>
      </c>
      <c r="J37" s="107">
        <v>0.026455026455026454</v>
      </c>
    </row>
    <row r="38" spans="1:10" ht="12.75">
      <c r="A38" s="1" t="s">
        <v>90</v>
      </c>
      <c r="B38" s="54"/>
      <c r="C38" s="38"/>
      <c r="D38" s="50">
        <v>0.01</v>
      </c>
      <c r="E38" s="38">
        <v>0.01</v>
      </c>
      <c r="F38" s="50">
        <v>0.02</v>
      </c>
      <c r="G38" s="44">
        <v>0.0225</v>
      </c>
      <c r="H38" s="25">
        <v>0.01787629603146228</v>
      </c>
      <c r="I38" s="76">
        <v>0.3196590303676079</v>
      </c>
      <c r="J38" s="107">
        <v>0.17195767195767195</v>
      </c>
    </row>
    <row r="39" spans="1:10" ht="12.75">
      <c r="A39" s="1" t="s">
        <v>91</v>
      </c>
      <c r="B39" s="54">
        <v>0.04</v>
      </c>
      <c r="C39" s="38">
        <v>0.03</v>
      </c>
      <c r="D39" s="50">
        <v>0.01</v>
      </c>
      <c r="E39" s="38"/>
      <c r="F39" s="50"/>
      <c r="G39" s="44">
        <v>0.00375</v>
      </c>
      <c r="H39" s="25">
        <v>0</v>
      </c>
      <c r="I39" s="76">
        <v>0</v>
      </c>
      <c r="J39" s="107">
        <v>0.013227513227513227</v>
      </c>
    </row>
    <row r="40" spans="1:10" ht="12.75">
      <c r="A40" s="1" t="s">
        <v>92</v>
      </c>
      <c r="B40" s="54">
        <v>0.03</v>
      </c>
      <c r="C40" s="38">
        <v>0.03</v>
      </c>
      <c r="D40" s="50">
        <v>0.01</v>
      </c>
      <c r="E40" s="38">
        <v>0.03</v>
      </c>
      <c r="F40" s="50"/>
      <c r="G40" s="44">
        <v>0.01625</v>
      </c>
      <c r="H40" s="25">
        <v>0</v>
      </c>
      <c r="I40" s="76">
        <v>0</v>
      </c>
      <c r="J40" s="107">
        <v>0.026455026455026454</v>
      </c>
    </row>
    <row r="41" spans="1:10" ht="12.75">
      <c r="A41" s="1" t="s">
        <v>93</v>
      </c>
      <c r="B41" s="54">
        <v>0.19</v>
      </c>
      <c r="C41" s="38">
        <v>0.85</v>
      </c>
      <c r="D41" s="50">
        <v>0.54</v>
      </c>
      <c r="E41" s="38">
        <v>0.33</v>
      </c>
      <c r="F41" s="50">
        <v>0.23</v>
      </c>
      <c r="G41" s="44">
        <v>0.29625</v>
      </c>
      <c r="H41" s="25">
        <v>0.17876296031462283</v>
      </c>
      <c r="I41" s="76">
        <v>0</v>
      </c>
      <c r="J41" s="107">
        <v>0.026455026455026454</v>
      </c>
    </row>
    <row r="42" spans="1:10" ht="12.75">
      <c r="A42" s="1" t="s">
        <v>247</v>
      </c>
      <c r="B42" s="54"/>
      <c r="C42" s="38">
        <v>0.03</v>
      </c>
      <c r="D42" s="50"/>
      <c r="E42" s="38"/>
      <c r="F42" s="50"/>
      <c r="G42" s="44">
        <v>0</v>
      </c>
      <c r="H42" s="25">
        <v>0</v>
      </c>
      <c r="I42" s="76">
        <v>0</v>
      </c>
      <c r="J42" s="107">
        <v>0</v>
      </c>
    </row>
    <row r="43" spans="1:10" ht="12.75">
      <c r="A43" s="1" t="s">
        <v>94</v>
      </c>
      <c r="B43" s="54">
        <v>3.89</v>
      </c>
      <c r="C43" s="38">
        <v>7.47</v>
      </c>
      <c r="D43" s="50">
        <v>2.84</v>
      </c>
      <c r="E43" s="38">
        <v>1.94</v>
      </c>
      <c r="F43" s="50">
        <v>0.64</v>
      </c>
      <c r="G43" s="44">
        <v>0.2275</v>
      </c>
      <c r="H43" s="25">
        <v>0</v>
      </c>
      <c r="I43" s="76">
        <v>0</v>
      </c>
      <c r="J43" s="107">
        <v>0</v>
      </c>
    </row>
    <row r="44" spans="1:10" ht="12.75">
      <c r="A44" s="1" t="s">
        <v>95</v>
      </c>
      <c r="B44" s="54">
        <v>0.72</v>
      </c>
      <c r="C44" s="38">
        <v>2.07</v>
      </c>
      <c r="D44" s="50">
        <v>0.49</v>
      </c>
      <c r="E44" s="38">
        <v>0.13</v>
      </c>
      <c r="F44" s="50">
        <v>0.04</v>
      </c>
      <c r="G44" s="44">
        <v>0.04125</v>
      </c>
      <c r="H44" s="25">
        <v>0.07150518412584912</v>
      </c>
      <c r="I44" s="76">
        <v>0</v>
      </c>
      <c r="J44" s="107">
        <v>0</v>
      </c>
    </row>
    <row r="45" spans="1:10" ht="12.75">
      <c r="A45" s="1" t="s">
        <v>96</v>
      </c>
      <c r="B45" s="54">
        <v>0.03</v>
      </c>
      <c r="C45" s="38">
        <v>0.33</v>
      </c>
      <c r="D45" s="50">
        <v>0.05</v>
      </c>
      <c r="E45" s="38">
        <v>0.01</v>
      </c>
      <c r="F45" s="50">
        <v>0.02</v>
      </c>
      <c r="G45" s="44">
        <v>0.0075</v>
      </c>
      <c r="H45" s="25">
        <v>0</v>
      </c>
      <c r="I45" s="76">
        <v>0</v>
      </c>
      <c r="J45" s="107">
        <v>0</v>
      </c>
    </row>
    <row r="46" spans="1:10" ht="12.75">
      <c r="A46" s="1" t="s">
        <v>97</v>
      </c>
      <c r="B46" s="54">
        <v>0.28</v>
      </c>
      <c r="C46" s="38">
        <v>1.69</v>
      </c>
      <c r="D46" s="50">
        <v>2.49</v>
      </c>
      <c r="E46" s="38">
        <v>2.98</v>
      </c>
      <c r="F46" s="50">
        <v>0.75</v>
      </c>
      <c r="G46" s="44">
        <v>1.3975</v>
      </c>
      <c r="H46" s="25">
        <v>2.1630318198069363</v>
      </c>
      <c r="I46" s="76">
        <v>0.15982951518380395</v>
      </c>
      <c r="J46" s="107">
        <v>0.17195767195767195</v>
      </c>
    </row>
    <row r="47" spans="1:10" ht="12.75">
      <c r="A47" s="1" t="s">
        <v>98</v>
      </c>
      <c r="B47" s="54"/>
      <c r="C47" s="38"/>
      <c r="D47" s="51">
        <v>3.2</v>
      </c>
      <c r="E47" s="38">
        <v>0.33</v>
      </c>
      <c r="F47" s="50">
        <v>0.48</v>
      </c>
      <c r="G47" s="44">
        <v>0.4775</v>
      </c>
      <c r="H47" s="25">
        <v>0.32177332856632107</v>
      </c>
      <c r="I47" s="76">
        <v>2.7703782631859353</v>
      </c>
      <c r="J47" s="107">
        <v>3.32010582010582</v>
      </c>
    </row>
    <row r="48" spans="1:10" ht="12.75">
      <c r="A48" s="1" t="s">
        <v>99</v>
      </c>
      <c r="B48" s="54"/>
      <c r="C48" s="38"/>
      <c r="D48" s="50"/>
      <c r="E48" s="38"/>
      <c r="F48" s="50"/>
      <c r="G48" s="44">
        <v>0.0025</v>
      </c>
      <c r="H48" s="25">
        <v>0.03575259206292456</v>
      </c>
      <c r="I48" s="76">
        <v>0.10655301012253597</v>
      </c>
      <c r="J48" s="107">
        <v>0.026455026455026454</v>
      </c>
    </row>
    <row r="49" spans="1:10" ht="12.75">
      <c r="A49" s="1" t="s">
        <v>100</v>
      </c>
      <c r="B49" s="54"/>
      <c r="C49" s="38"/>
      <c r="D49" s="50"/>
      <c r="E49" s="38"/>
      <c r="F49" s="50"/>
      <c r="G49" s="44">
        <v>0.00625</v>
      </c>
      <c r="H49" s="25">
        <v>0</v>
      </c>
      <c r="I49" s="76">
        <v>0.8524240809802878</v>
      </c>
      <c r="J49" s="107">
        <v>0.10582010582010581</v>
      </c>
    </row>
    <row r="50" spans="1:10" ht="12.75">
      <c r="A50" s="1" t="s">
        <v>101</v>
      </c>
      <c r="B50" s="54"/>
      <c r="C50" s="38"/>
      <c r="D50" s="50"/>
      <c r="E50" s="38"/>
      <c r="F50" s="50"/>
      <c r="G50" s="44">
        <v>0</v>
      </c>
      <c r="H50" s="25">
        <v>0</v>
      </c>
      <c r="I50" s="76">
        <v>0</v>
      </c>
      <c r="J50" s="107">
        <v>0.013227513227513227</v>
      </c>
    </row>
    <row r="51" spans="1:10" ht="12.75">
      <c r="A51" s="1" t="s">
        <v>102</v>
      </c>
      <c r="B51" s="54"/>
      <c r="C51" s="38"/>
      <c r="D51" s="50"/>
      <c r="E51" s="38"/>
      <c r="F51" s="50"/>
      <c r="G51" s="44">
        <v>0</v>
      </c>
      <c r="H51" s="25">
        <v>0</v>
      </c>
      <c r="I51" s="76">
        <v>0.053276505061267986</v>
      </c>
      <c r="J51" s="107">
        <v>0.15873015873015872</v>
      </c>
    </row>
    <row r="52" spans="1:10" ht="12.75">
      <c r="A52" s="1" t="s">
        <v>103</v>
      </c>
      <c r="B52" s="54"/>
      <c r="C52" s="38"/>
      <c r="D52" s="50"/>
      <c r="E52" s="38"/>
      <c r="F52" s="50"/>
      <c r="G52" s="44">
        <v>0.035</v>
      </c>
      <c r="H52" s="25">
        <v>0</v>
      </c>
      <c r="I52" s="76">
        <v>0</v>
      </c>
      <c r="J52" s="107">
        <v>1.1904761904761905</v>
      </c>
    </row>
    <row r="53" spans="1:10" ht="12.75">
      <c r="A53" s="1" t="s">
        <v>104</v>
      </c>
      <c r="B53" s="54"/>
      <c r="C53" s="38"/>
      <c r="D53" s="50"/>
      <c r="E53" s="38"/>
      <c r="F53" s="50"/>
      <c r="G53" s="44">
        <v>0.0025</v>
      </c>
      <c r="H53" s="25">
        <v>0.01787629603146228</v>
      </c>
      <c r="I53" s="76">
        <v>0</v>
      </c>
      <c r="J53" s="107">
        <v>0</v>
      </c>
    </row>
    <row r="54" spans="1:10" ht="12.75">
      <c r="A54" s="1" t="s">
        <v>368</v>
      </c>
      <c r="B54" s="54"/>
      <c r="C54" s="38"/>
      <c r="D54" s="50"/>
      <c r="E54" s="38"/>
      <c r="F54" s="50"/>
      <c r="G54" s="44">
        <v>0</v>
      </c>
      <c r="H54" s="25">
        <v>0</v>
      </c>
      <c r="I54" s="76">
        <v>0.053276505061267986</v>
      </c>
      <c r="J54" s="107">
        <v>0</v>
      </c>
    </row>
    <row r="55" spans="1:10" ht="12.75">
      <c r="A55" s="1" t="s">
        <v>105</v>
      </c>
      <c r="B55" s="55">
        <v>0.1</v>
      </c>
      <c r="C55" s="45">
        <v>0.02</v>
      </c>
      <c r="D55" s="50">
        <v>0.15</v>
      </c>
      <c r="E55" s="38">
        <v>0.12</v>
      </c>
      <c r="F55" s="50">
        <v>0.19</v>
      </c>
      <c r="G55" s="44">
        <v>0.0275</v>
      </c>
      <c r="H55" s="25">
        <v>0</v>
      </c>
      <c r="I55" s="76">
        <v>0.21310602024507194</v>
      </c>
      <c r="J55" s="107">
        <v>0</v>
      </c>
    </row>
    <row r="56" spans="1:10" ht="12.75">
      <c r="A56" s="1" t="s">
        <v>106</v>
      </c>
      <c r="B56" s="54">
        <v>2.42</v>
      </c>
      <c r="C56" s="38">
        <v>0.48</v>
      </c>
      <c r="D56" s="50">
        <v>0.32</v>
      </c>
      <c r="E56" s="38">
        <v>2.13</v>
      </c>
      <c r="F56" s="50">
        <v>1.95</v>
      </c>
      <c r="G56" s="44">
        <v>0.65125</v>
      </c>
      <c r="H56" s="25">
        <v>0.8044333214158027</v>
      </c>
      <c r="I56" s="76">
        <v>32.711774107618545</v>
      </c>
      <c r="J56" s="107">
        <v>17.59259259259259</v>
      </c>
    </row>
    <row r="57" spans="1:10" ht="12.75">
      <c r="A57" s="1" t="s">
        <v>107</v>
      </c>
      <c r="B57" s="54"/>
      <c r="C57" s="38"/>
      <c r="D57" s="50"/>
      <c r="E57" s="38"/>
      <c r="F57" s="50"/>
      <c r="G57" s="44">
        <v>0.0025</v>
      </c>
      <c r="H57" s="25">
        <v>0</v>
      </c>
      <c r="I57" s="76">
        <v>0</v>
      </c>
      <c r="J57" s="107">
        <v>0</v>
      </c>
    </row>
    <row r="58" spans="1:10" ht="12.75">
      <c r="A58" s="1" t="s">
        <v>108</v>
      </c>
      <c r="B58" s="54">
        <v>18.31</v>
      </c>
      <c r="C58" s="38">
        <v>8.32</v>
      </c>
      <c r="D58" s="50">
        <v>2.59</v>
      </c>
      <c r="E58" s="38">
        <v>10.81</v>
      </c>
      <c r="F58" s="50">
        <v>33.27</v>
      </c>
      <c r="G58" s="44">
        <v>30.90125</v>
      </c>
      <c r="H58" s="25">
        <v>23.239184840900965</v>
      </c>
      <c r="I58" s="76">
        <v>14.224826851358552</v>
      </c>
      <c r="J58" s="107">
        <v>29.70899470899471</v>
      </c>
    </row>
    <row r="59" spans="1:10" ht="12.75">
      <c r="A59" s="1" t="s">
        <v>109</v>
      </c>
      <c r="B59" s="54">
        <v>0.48</v>
      </c>
      <c r="C59" s="38">
        <v>0.15</v>
      </c>
      <c r="D59" s="50">
        <v>0.12</v>
      </c>
      <c r="E59" s="45">
        <v>0.4</v>
      </c>
      <c r="F59" s="51">
        <v>2.6</v>
      </c>
      <c r="G59" s="44">
        <v>3.1125</v>
      </c>
      <c r="H59" s="25">
        <v>3.360743653914909</v>
      </c>
      <c r="I59" s="76">
        <v>3.143313798614811</v>
      </c>
      <c r="J59" s="107">
        <v>4.484126984126984</v>
      </c>
    </row>
    <row r="60" spans="1:10" ht="12.75">
      <c r="A60" s="1" t="s">
        <v>110</v>
      </c>
      <c r="B60" s="54"/>
      <c r="C60" s="38"/>
      <c r="D60" s="50"/>
      <c r="E60" s="38"/>
      <c r="F60" s="50"/>
      <c r="G60" s="44">
        <v>0.00125</v>
      </c>
      <c r="H60" s="25">
        <v>0</v>
      </c>
      <c r="I60" s="76">
        <v>0</v>
      </c>
      <c r="J60" s="107">
        <v>0</v>
      </c>
    </row>
    <row r="61" spans="1:10" ht="12.75">
      <c r="A61" s="1" t="s">
        <v>268</v>
      </c>
      <c r="B61" s="54"/>
      <c r="C61" s="38"/>
      <c r="D61" s="50"/>
      <c r="E61" s="38"/>
      <c r="F61" s="50"/>
      <c r="G61" s="44">
        <v>0</v>
      </c>
      <c r="H61" s="25">
        <v>0</v>
      </c>
      <c r="I61" s="76">
        <v>0</v>
      </c>
      <c r="J61" s="107">
        <v>0.07936507936507936</v>
      </c>
    </row>
    <row r="62" spans="1:10" ht="12.75">
      <c r="A62" s="1" t="s">
        <v>111</v>
      </c>
      <c r="B62" s="54"/>
      <c r="C62" s="38"/>
      <c r="D62" s="50">
        <v>0.14</v>
      </c>
      <c r="E62" s="38">
        <v>0.15</v>
      </c>
      <c r="F62" s="50">
        <v>0.02</v>
      </c>
      <c r="G62" s="44">
        <v>0.03</v>
      </c>
      <c r="H62" s="25">
        <v>0</v>
      </c>
      <c r="I62" s="76">
        <v>0.15982951518380395</v>
      </c>
      <c r="J62" s="107">
        <v>1.7195767195767195</v>
      </c>
    </row>
    <row r="63" spans="1:10" ht="12.75">
      <c r="A63" s="1" t="s">
        <v>112</v>
      </c>
      <c r="B63" s="54">
        <v>15.51</v>
      </c>
      <c r="C63" s="38">
        <v>17.35</v>
      </c>
      <c r="D63" s="51">
        <v>14.22</v>
      </c>
      <c r="E63" s="38">
        <v>17.72</v>
      </c>
      <c r="F63" s="50">
        <v>15.77</v>
      </c>
      <c r="G63" s="44">
        <v>13.42375</v>
      </c>
      <c r="H63" s="25">
        <v>13.38934572756525</v>
      </c>
      <c r="I63" s="76">
        <v>0.21310602024507194</v>
      </c>
      <c r="J63" s="107">
        <v>0.26455026455026454</v>
      </c>
    </row>
    <row r="64" spans="1:10" ht="12.75">
      <c r="A64" s="1" t="s">
        <v>113</v>
      </c>
      <c r="B64" s="54"/>
      <c r="C64" s="38"/>
      <c r="D64" s="50">
        <v>0.02</v>
      </c>
      <c r="E64" s="38">
        <v>0.02</v>
      </c>
      <c r="F64" s="50">
        <v>0.01</v>
      </c>
      <c r="G64" s="44">
        <v>0.00875</v>
      </c>
      <c r="H64" s="25">
        <v>0</v>
      </c>
      <c r="I64" s="76">
        <v>0</v>
      </c>
      <c r="J64" s="107">
        <v>0</v>
      </c>
    </row>
    <row r="65" spans="1:10" ht="12.75">
      <c r="A65" s="1" t="s">
        <v>114</v>
      </c>
      <c r="B65" s="54"/>
      <c r="C65" s="38"/>
      <c r="D65" s="50"/>
      <c r="E65" s="38"/>
      <c r="F65" s="50">
        <v>0.02</v>
      </c>
      <c r="G65" s="44">
        <v>0.01</v>
      </c>
      <c r="H65" s="25">
        <v>0</v>
      </c>
      <c r="I65" s="76">
        <v>0</v>
      </c>
      <c r="J65" s="107">
        <v>0.013227513227513227</v>
      </c>
    </row>
    <row r="66" spans="1:10" ht="12.75">
      <c r="A66" s="1" t="s">
        <v>115</v>
      </c>
      <c r="B66" s="54"/>
      <c r="C66" s="38"/>
      <c r="D66" s="50">
        <v>0.18</v>
      </c>
      <c r="E66" s="38">
        <v>0.24</v>
      </c>
      <c r="F66" s="51">
        <v>0.2</v>
      </c>
      <c r="G66" s="44">
        <v>0.12375</v>
      </c>
      <c r="H66" s="25">
        <v>0</v>
      </c>
      <c r="I66" s="76">
        <v>0</v>
      </c>
      <c r="J66" s="107">
        <v>0.23809523809523808</v>
      </c>
    </row>
    <row r="67" spans="1:10" ht="12.75">
      <c r="A67" s="1" t="s">
        <v>116</v>
      </c>
      <c r="B67" s="54"/>
      <c r="C67" s="38"/>
      <c r="D67" s="50">
        <v>0.01</v>
      </c>
      <c r="E67" s="38">
        <v>0.02</v>
      </c>
      <c r="F67" s="50">
        <v>0.02</v>
      </c>
      <c r="G67" s="44">
        <v>0.0125</v>
      </c>
      <c r="H67" s="25">
        <v>0</v>
      </c>
      <c r="I67" s="76">
        <v>0</v>
      </c>
      <c r="J67" s="107">
        <v>0.03968253968253968</v>
      </c>
    </row>
    <row r="68" spans="1:10" ht="12.75">
      <c r="A68" s="1" t="s">
        <v>117</v>
      </c>
      <c r="B68" s="54"/>
      <c r="C68" s="38"/>
      <c r="D68" s="50"/>
      <c r="E68" s="38"/>
      <c r="F68" s="50"/>
      <c r="G68" s="44">
        <v>0.0025</v>
      </c>
      <c r="H68" s="25">
        <v>0</v>
      </c>
      <c r="I68" s="76">
        <v>0</v>
      </c>
      <c r="J68" s="107">
        <v>0.013227513227513227</v>
      </c>
    </row>
    <row r="69" spans="1:10" ht="12.75">
      <c r="A69" s="1" t="s">
        <v>248</v>
      </c>
      <c r="B69" s="54"/>
      <c r="C69" s="38">
        <v>0.01</v>
      </c>
      <c r="D69" s="50">
        <v>0.01</v>
      </c>
      <c r="E69" s="38">
        <v>0.01</v>
      </c>
      <c r="F69" s="50">
        <v>0.01</v>
      </c>
      <c r="G69" s="44">
        <v>0</v>
      </c>
      <c r="H69" s="25">
        <v>0</v>
      </c>
      <c r="I69" s="76">
        <v>0</v>
      </c>
      <c r="J69" s="107">
        <v>0</v>
      </c>
    </row>
    <row r="70" spans="1:10" ht="12.75">
      <c r="A70" s="1" t="s">
        <v>118</v>
      </c>
      <c r="B70" s="54"/>
      <c r="C70" s="38">
        <v>0.02</v>
      </c>
      <c r="D70" s="50">
        <v>0.02</v>
      </c>
      <c r="E70" s="38">
        <v>0.01</v>
      </c>
      <c r="F70" s="50">
        <v>0.04</v>
      </c>
      <c r="G70" s="44">
        <v>0.06375</v>
      </c>
      <c r="H70" s="25">
        <v>0.01787629603146228</v>
      </c>
      <c r="I70" s="76">
        <v>0</v>
      </c>
      <c r="J70" s="107">
        <v>0.09259259259259259</v>
      </c>
    </row>
    <row r="71" spans="1:10" ht="12.75">
      <c r="A71" s="1" t="s">
        <v>119</v>
      </c>
      <c r="B71" s="54">
        <v>0.02</v>
      </c>
      <c r="C71" s="38"/>
      <c r="D71" s="50"/>
      <c r="E71" s="38"/>
      <c r="F71" s="50">
        <v>0.01</v>
      </c>
      <c r="G71" s="44">
        <v>0.005</v>
      </c>
      <c r="H71" s="25">
        <v>0</v>
      </c>
      <c r="I71" s="76">
        <v>0</v>
      </c>
      <c r="J71" s="107">
        <v>0</v>
      </c>
    </row>
    <row r="72" spans="1:10" ht="12.75">
      <c r="A72" s="1" t="s">
        <v>120</v>
      </c>
      <c r="B72" s="54"/>
      <c r="C72" s="38"/>
      <c r="D72" s="50"/>
      <c r="E72" s="38"/>
      <c r="F72" s="50"/>
      <c r="G72" s="44">
        <v>0.0025</v>
      </c>
      <c r="H72" s="25">
        <v>0</v>
      </c>
      <c r="I72" s="76">
        <v>0</v>
      </c>
      <c r="J72" s="107">
        <v>0</v>
      </c>
    </row>
    <row r="73" spans="1:10" ht="12.75">
      <c r="A73" s="1" t="s">
        <v>257</v>
      </c>
      <c r="B73" s="54"/>
      <c r="C73" s="38"/>
      <c r="D73" s="50">
        <v>0.01</v>
      </c>
      <c r="E73" s="38"/>
      <c r="F73" s="50"/>
      <c r="G73" s="44">
        <v>0</v>
      </c>
      <c r="H73" s="25">
        <v>0</v>
      </c>
      <c r="I73" s="76">
        <v>0</v>
      </c>
      <c r="J73" s="107">
        <v>0</v>
      </c>
    </row>
    <row r="74" spans="1:10" ht="12.75">
      <c r="A74" s="1" t="s">
        <v>121</v>
      </c>
      <c r="B74" s="54">
        <v>0.17</v>
      </c>
      <c r="C74" s="38">
        <v>0.14</v>
      </c>
      <c r="D74" s="50">
        <v>0.13</v>
      </c>
      <c r="E74" s="38">
        <v>0.21</v>
      </c>
      <c r="F74" s="50">
        <v>0.19</v>
      </c>
      <c r="G74" s="44">
        <v>0.22875</v>
      </c>
      <c r="H74" s="25">
        <v>0.07150518412584912</v>
      </c>
      <c r="I74" s="76">
        <v>0</v>
      </c>
      <c r="J74" s="107">
        <v>0.09259259259259259</v>
      </c>
    </row>
    <row r="75" spans="1:10" ht="12.75">
      <c r="A75" s="1" t="s">
        <v>122</v>
      </c>
      <c r="B75" s="54">
        <v>0.64</v>
      </c>
      <c r="C75" s="38">
        <v>0.42</v>
      </c>
      <c r="D75" s="50">
        <v>0.29</v>
      </c>
      <c r="E75" s="38">
        <v>0.19</v>
      </c>
      <c r="F75" s="50">
        <v>0.29</v>
      </c>
      <c r="G75" s="44">
        <v>0.5075</v>
      </c>
      <c r="H75" s="25">
        <v>0.32177332856632107</v>
      </c>
      <c r="I75" s="76">
        <v>0.4262120404901439</v>
      </c>
      <c r="J75" s="107">
        <v>0.7407407407407407</v>
      </c>
    </row>
    <row r="76" spans="1:10" ht="12.75">
      <c r="A76" s="1" t="s">
        <v>123</v>
      </c>
      <c r="B76" s="54">
        <v>7.03</v>
      </c>
      <c r="C76" s="38">
        <v>1.21</v>
      </c>
      <c r="D76" s="50">
        <v>1.98</v>
      </c>
      <c r="E76" s="38">
        <v>1.85</v>
      </c>
      <c r="F76" s="50">
        <v>2.46</v>
      </c>
      <c r="G76" s="44">
        <v>3.8425</v>
      </c>
      <c r="H76" s="25">
        <v>3.0032177332856635</v>
      </c>
      <c r="I76" s="76">
        <v>6.659563132658498</v>
      </c>
      <c r="J76" s="107">
        <v>8.835978835978835</v>
      </c>
    </row>
    <row r="77" spans="1:10" ht="12.75">
      <c r="A77" s="1" t="s">
        <v>245</v>
      </c>
      <c r="B77" s="54">
        <v>0.07</v>
      </c>
      <c r="C77" s="38"/>
      <c r="D77" s="50"/>
      <c r="E77" s="38"/>
      <c r="F77" s="50"/>
      <c r="G77" s="44">
        <v>0</v>
      </c>
      <c r="H77" s="25">
        <v>0</v>
      </c>
      <c r="I77" s="76">
        <v>0</v>
      </c>
      <c r="J77" s="107">
        <v>0</v>
      </c>
    </row>
    <row r="78" spans="1:10" ht="12.75">
      <c r="A78" s="1" t="s">
        <v>124</v>
      </c>
      <c r="B78" s="54">
        <v>0.22</v>
      </c>
      <c r="C78" s="38">
        <v>0.06</v>
      </c>
      <c r="D78" s="50">
        <v>0.06</v>
      </c>
      <c r="E78" s="38">
        <v>0.04</v>
      </c>
      <c r="F78" s="50">
        <v>0.02</v>
      </c>
      <c r="G78" s="44">
        <v>0.06375</v>
      </c>
      <c r="H78" s="25">
        <v>0.01787629603146228</v>
      </c>
      <c r="I78" s="76">
        <v>0.053276505061267986</v>
      </c>
      <c r="J78" s="107">
        <v>0.1455026455026455</v>
      </c>
    </row>
    <row r="79" spans="1:10" ht="12.75">
      <c r="A79" s="1" t="s">
        <v>125</v>
      </c>
      <c r="B79" s="54">
        <v>0.03</v>
      </c>
      <c r="C79" s="38">
        <v>0.03</v>
      </c>
      <c r="D79" s="50">
        <v>0.04</v>
      </c>
      <c r="E79" s="38">
        <v>0.01</v>
      </c>
      <c r="F79" s="50">
        <v>0.03</v>
      </c>
      <c r="G79" s="44">
        <v>0.02</v>
      </c>
      <c r="H79" s="25">
        <v>0</v>
      </c>
      <c r="I79" s="76">
        <v>0</v>
      </c>
      <c r="J79" s="107">
        <v>0</v>
      </c>
    </row>
    <row r="80" spans="1:10" ht="12.75">
      <c r="A80" s="1" t="s">
        <v>249</v>
      </c>
      <c r="B80" s="54"/>
      <c r="C80" s="38">
        <v>0.03</v>
      </c>
      <c r="D80" s="50">
        <v>0.01</v>
      </c>
      <c r="E80" s="38">
        <v>0.01</v>
      </c>
      <c r="F80" s="50">
        <v>0.01</v>
      </c>
      <c r="G80" s="44">
        <v>0</v>
      </c>
      <c r="H80" s="25">
        <v>0</v>
      </c>
      <c r="I80" s="76">
        <v>0</v>
      </c>
      <c r="J80" s="107">
        <v>0</v>
      </c>
    </row>
    <row r="81" spans="1:10" ht="12.75">
      <c r="A81" s="1" t="s">
        <v>126</v>
      </c>
      <c r="B81" s="54"/>
      <c r="C81" s="38"/>
      <c r="D81" s="50"/>
      <c r="E81" s="38"/>
      <c r="F81" s="50"/>
      <c r="G81" s="44">
        <v>0.0025</v>
      </c>
      <c r="H81" s="25">
        <v>0</v>
      </c>
      <c r="I81" s="76">
        <v>0</v>
      </c>
      <c r="J81" s="107">
        <v>0.013227513227513227</v>
      </c>
    </row>
    <row r="82" spans="1:10" ht="12.75">
      <c r="A82" s="1" t="s">
        <v>127</v>
      </c>
      <c r="B82" s="54"/>
      <c r="C82" s="38"/>
      <c r="D82" s="50"/>
      <c r="E82" s="38"/>
      <c r="F82" s="50"/>
      <c r="G82" s="44">
        <v>0.01</v>
      </c>
      <c r="H82" s="25">
        <v>0.01787629603146228</v>
      </c>
      <c r="I82" s="76">
        <v>0</v>
      </c>
      <c r="J82" s="107">
        <v>0</v>
      </c>
    </row>
    <row r="83" spans="1:10" ht="12.75">
      <c r="A83" s="1" t="s">
        <v>128</v>
      </c>
      <c r="B83" s="54"/>
      <c r="C83" s="38"/>
      <c r="D83" s="50"/>
      <c r="E83" s="38"/>
      <c r="F83" s="50"/>
      <c r="G83" s="44">
        <v>0.005</v>
      </c>
      <c r="H83" s="25">
        <v>0</v>
      </c>
      <c r="I83" s="76">
        <v>0</v>
      </c>
      <c r="J83" s="107">
        <v>0</v>
      </c>
    </row>
    <row r="84" spans="1:10" ht="12.75">
      <c r="A84" s="1" t="s">
        <v>129</v>
      </c>
      <c r="B84" s="54">
        <v>1.01</v>
      </c>
      <c r="C84" s="38">
        <v>0.89</v>
      </c>
      <c r="D84" s="50">
        <v>3.36</v>
      </c>
      <c r="E84" s="38">
        <v>1.54</v>
      </c>
      <c r="F84" s="50">
        <v>16.77</v>
      </c>
      <c r="G84" s="44">
        <v>12.30125</v>
      </c>
      <c r="H84" s="25">
        <v>0.2860207365033965</v>
      </c>
      <c r="I84" s="76">
        <v>0.5860415556739478</v>
      </c>
      <c r="J84" s="107">
        <v>16.322751322751323</v>
      </c>
    </row>
    <row r="85" spans="1:10" ht="12.75">
      <c r="A85" s="1" t="s">
        <v>130</v>
      </c>
      <c r="B85" s="54"/>
      <c r="C85" s="38">
        <v>0.03</v>
      </c>
      <c r="D85" s="50">
        <v>0.05</v>
      </c>
      <c r="E85" s="38">
        <v>0.05</v>
      </c>
      <c r="F85" s="50">
        <v>0.13</v>
      </c>
      <c r="G85" s="44">
        <v>0.07375</v>
      </c>
      <c r="H85" s="25">
        <v>0.07150518412584912</v>
      </c>
      <c r="I85" s="76">
        <v>0.15982951518380395</v>
      </c>
      <c r="J85" s="107">
        <v>0.07936507936507936</v>
      </c>
    </row>
    <row r="86" spans="1:10" ht="12.75">
      <c r="A86" s="1" t="s">
        <v>131</v>
      </c>
      <c r="B86" s="54">
        <v>0.12</v>
      </c>
      <c r="C86" s="38">
        <v>0.01</v>
      </c>
      <c r="D86" s="50"/>
      <c r="E86" s="38"/>
      <c r="F86" s="50">
        <v>0.01</v>
      </c>
      <c r="G86" s="44">
        <v>0.0225</v>
      </c>
      <c r="H86" s="25">
        <v>0.053628888094386845</v>
      </c>
      <c r="I86" s="76">
        <v>1.8646776771443794</v>
      </c>
      <c r="J86" s="107">
        <v>1.2037037037037037</v>
      </c>
    </row>
    <row r="87" spans="1:10" ht="12.75">
      <c r="A87" s="1" t="s">
        <v>132</v>
      </c>
      <c r="B87" s="54"/>
      <c r="C87" s="38"/>
      <c r="D87" s="50">
        <v>0.01</v>
      </c>
      <c r="E87" s="38">
        <v>0.02</v>
      </c>
      <c r="F87" s="50">
        <v>0.01</v>
      </c>
      <c r="G87" s="44">
        <v>0.00625</v>
      </c>
      <c r="H87" s="25">
        <v>0</v>
      </c>
      <c r="I87" s="76">
        <v>0.053276505061267986</v>
      </c>
      <c r="J87" s="107">
        <v>0.07936507936507936</v>
      </c>
    </row>
    <row r="88" spans="1:10" ht="12.75">
      <c r="A88" s="1" t="s">
        <v>133</v>
      </c>
      <c r="B88" s="54"/>
      <c r="C88" s="38"/>
      <c r="D88" s="50"/>
      <c r="E88" s="38"/>
      <c r="F88" s="50">
        <v>0.02</v>
      </c>
      <c r="G88" s="44">
        <v>0.02625</v>
      </c>
      <c r="H88" s="25">
        <v>0.01787629603146228</v>
      </c>
      <c r="I88" s="76">
        <v>0.47948854555141185</v>
      </c>
      <c r="J88" s="107">
        <v>0.6746031746031746</v>
      </c>
    </row>
    <row r="89" spans="1:10" ht="12.75">
      <c r="A89" s="1" t="s">
        <v>134</v>
      </c>
      <c r="B89" s="54">
        <v>0.47</v>
      </c>
      <c r="C89" s="38">
        <v>0.83</v>
      </c>
      <c r="D89" s="50">
        <v>0.49</v>
      </c>
      <c r="E89" s="38">
        <v>0.64</v>
      </c>
      <c r="F89" s="50">
        <v>1.35</v>
      </c>
      <c r="G89" s="44">
        <v>2.96</v>
      </c>
      <c r="H89" s="25">
        <v>1.716124419020379</v>
      </c>
      <c r="I89" s="76">
        <v>15.982951518380395</v>
      </c>
      <c r="J89" s="107">
        <v>11.058201058201059</v>
      </c>
    </row>
    <row r="90" spans="1:10" ht="12.75">
      <c r="A90" s="1" t="s">
        <v>135</v>
      </c>
      <c r="B90" s="54">
        <v>52.09</v>
      </c>
      <c r="C90" s="38">
        <v>25.73</v>
      </c>
      <c r="D90" s="50">
        <v>5.86</v>
      </c>
      <c r="E90" s="38">
        <v>57.54</v>
      </c>
      <c r="F90" s="50">
        <v>45.23</v>
      </c>
      <c r="G90" s="44">
        <v>36.74375</v>
      </c>
      <c r="H90" s="25">
        <v>0.03575259206292456</v>
      </c>
      <c r="I90" s="76">
        <v>1.8114011720831114</v>
      </c>
      <c r="J90" s="107">
        <v>47.076719576719576</v>
      </c>
    </row>
    <row r="91" spans="1:10" ht="12.75">
      <c r="A91" s="1" t="s">
        <v>136</v>
      </c>
      <c r="B91" s="54"/>
      <c r="C91" s="38"/>
      <c r="D91" s="50"/>
      <c r="E91" s="38"/>
      <c r="F91" s="50"/>
      <c r="G91" s="44">
        <v>0.0025</v>
      </c>
      <c r="H91" s="25">
        <v>0</v>
      </c>
      <c r="I91" s="76">
        <v>0.10655301012253597</v>
      </c>
      <c r="J91" s="107">
        <v>0.07936507936507936</v>
      </c>
    </row>
    <row r="92" spans="1:10" ht="12.75">
      <c r="A92" s="1" t="s">
        <v>137</v>
      </c>
      <c r="B92" s="54">
        <v>0.06</v>
      </c>
      <c r="C92" s="38">
        <v>0.01</v>
      </c>
      <c r="D92" s="50">
        <v>0.01</v>
      </c>
      <c r="E92" s="38">
        <v>0.01</v>
      </c>
      <c r="F92" s="50">
        <v>0.01</v>
      </c>
      <c r="G92" s="44">
        <v>0.005</v>
      </c>
      <c r="H92" s="25">
        <v>0.01787629603146228</v>
      </c>
      <c r="I92" s="76">
        <v>0.053276505061267986</v>
      </c>
      <c r="J92" s="107">
        <v>0.11904761904761904</v>
      </c>
    </row>
    <row r="93" spans="1:10" ht="12.75">
      <c r="A93" s="1" t="s">
        <v>138</v>
      </c>
      <c r="B93" s="54"/>
      <c r="C93" s="38"/>
      <c r="D93" s="50"/>
      <c r="E93" s="38"/>
      <c r="F93" s="50"/>
      <c r="G93" s="44">
        <v>0.0025</v>
      </c>
      <c r="H93" s="25">
        <v>0</v>
      </c>
      <c r="I93" s="76">
        <v>0</v>
      </c>
      <c r="J93" s="107">
        <v>0.026455026455026454</v>
      </c>
    </row>
    <row r="94" spans="1:10" ht="12.75">
      <c r="A94" s="1" t="s">
        <v>139</v>
      </c>
      <c r="B94" s="54"/>
      <c r="C94" s="38"/>
      <c r="D94" s="50"/>
      <c r="E94" s="38"/>
      <c r="F94" s="50"/>
      <c r="G94" s="44">
        <v>0.005</v>
      </c>
      <c r="H94" s="25">
        <v>0</v>
      </c>
      <c r="I94" s="76">
        <v>0</v>
      </c>
      <c r="J94" s="107">
        <v>0.05291005291005291</v>
      </c>
    </row>
    <row r="95" spans="1:10" ht="12.75">
      <c r="A95" s="1" t="s">
        <v>140</v>
      </c>
      <c r="B95" s="55">
        <v>7.2</v>
      </c>
      <c r="C95" s="38">
        <v>8.25</v>
      </c>
      <c r="D95" s="51">
        <v>11.19</v>
      </c>
      <c r="E95" s="38">
        <v>9.69</v>
      </c>
      <c r="F95" s="50">
        <v>11.59</v>
      </c>
      <c r="G95" s="44">
        <v>6.57</v>
      </c>
      <c r="H95" s="25">
        <v>5.184125849124062</v>
      </c>
      <c r="I95" s="76">
        <v>17.208311134789557</v>
      </c>
      <c r="J95" s="107">
        <v>15.291005291005291</v>
      </c>
    </row>
    <row r="96" spans="1:10" ht="12.75">
      <c r="A96" s="1" t="s">
        <v>141</v>
      </c>
      <c r="B96" s="54"/>
      <c r="C96" s="38"/>
      <c r="D96" s="50"/>
      <c r="E96" s="38"/>
      <c r="F96" s="50"/>
      <c r="G96" s="44">
        <v>0.09727813852813852</v>
      </c>
      <c r="H96" s="25">
        <v>0.053628888094386845</v>
      </c>
      <c r="I96" s="76">
        <v>0.21310602024507194</v>
      </c>
      <c r="J96" s="107">
        <v>0.5026455026455027</v>
      </c>
    </row>
    <row r="97" spans="1:10" ht="12.75">
      <c r="A97" s="1" t="s">
        <v>142</v>
      </c>
      <c r="B97" s="54">
        <v>0.79</v>
      </c>
      <c r="C97" s="38">
        <v>1.29</v>
      </c>
      <c r="D97" s="50">
        <v>2.29</v>
      </c>
      <c r="E97" s="38">
        <v>0.52</v>
      </c>
      <c r="F97" s="50">
        <v>0.97</v>
      </c>
      <c r="G97" s="44">
        <v>1.6702983126972566</v>
      </c>
      <c r="H97" s="25">
        <v>1.6803718269574546</v>
      </c>
      <c r="I97" s="76">
        <v>2.5039957378795954</v>
      </c>
      <c r="J97" s="107">
        <v>2.751322751322751</v>
      </c>
    </row>
    <row r="98" spans="1:10" ht="12.75">
      <c r="A98" s="1" t="s">
        <v>143</v>
      </c>
      <c r="B98" s="54">
        <v>10.23</v>
      </c>
      <c r="C98" s="38">
        <v>8.59</v>
      </c>
      <c r="D98" s="51">
        <v>8.7</v>
      </c>
      <c r="E98" s="38">
        <v>7.61</v>
      </c>
      <c r="F98" s="50">
        <v>4.68</v>
      </c>
      <c r="G98" s="44">
        <v>3.97</v>
      </c>
      <c r="H98" s="25">
        <v>2.9674651412227386</v>
      </c>
      <c r="I98" s="76">
        <v>2.8769312733084713</v>
      </c>
      <c r="J98" s="107">
        <v>4.087301587301587</v>
      </c>
    </row>
    <row r="99" spans="1:10" ht="12.75">
      <c r="A99" s="1" t="s">
        <v>250</v>
      </c>
      <c r="B99" s="54"/>
      <c r="C99" s="38">
        <v>0.01</v>
      </c>
      <c r="D99" s="50"/>
      <c r="E99" s="38"/>
      <c r="F99" s="50"/>
      <c r="G99" s="44">
        <v>0</v>
      </c>
      <c r="H99" s="25">
        <v>0</v>
      </c>
      <c r="I99" s="76">
        <v>0</v>
      </c>
      <c r="J99" s="107">
        <v>0</v>
      </c>
    </row>
    <row r="100" spans="1:10" ht="12.75">
      <c r="A100" s="1" t="s">
        <v>144</v>
      </c>
      <c r="B100" s="54">
        <v>7.16</v>
      </c>
      <c r="C100" s="38">
        <v>3.98</v>
      </c>
      <c r="D100" s="50">
        <v>5.02</v>
      </c>
      <c r="E100" s="38">
        <v>4.32</v>
      </c>
      <c r="F100" s="51">
        <v>3.6</v>
      </c>
      <c r="G100" s="44">
        <v>3.59125</v>
      </c>
      <c r="H100" s="25">
        <v>2.8244547729710403</v>
      </c>
      <c r="I100" s="76">
        <v>0.8524240809802878</v>
      </c>
      <c r="J100" s="107">
        <v>1.2566137566137567</v>
      </c>
    </row>
    <row r="101" spans="1:10" ht="12.75">
      <c r="A101" s="1" t="s">
        <v>145</v>
      </c>
      <c r="B101" s="54">
        <v>2.11</v>
      </c>
      <c r="C101" s="45">
        <v>1.9</v>
      </c>
      <c r="D101" s="50">
        <v>2.39</v>
      </c>
      <c r="E101" s="45">
        <v>1.8</v>
      </c>
      <c r="F101" s="51">
        <v>2.3</v>
      </c>
      <c r="G101" s="44">
        <v>2.09</v>
      </c>
      <c r="H101" s="25">
        <v>1.8591347872720774</v>
      </c>
      <c r="I101" s="76">
        <v>3.676078849227491</v>
      </c>
      <c r="J101" s="107">
        <v>6.203703703703703</v>
      </c>
    </row>
    <row r="102" spans="1:10" ht="12.75">
      <c r="A102" s="1" t="s">
        <v>146</v>
      </c>
      <c r="B102" s="54">
        <v>2.85</v>
      </c>
      <c r="C102" s="38">
        <v>2.54</v>
      </c>
      <c r="D102" s="51">
        <v>5</v>
      </c>
      <c r="E102" s="38">
        <v>10.74</v>
      </c>
      <c r="F102" s="50">
        <v>23.02</v>
      </c>
      <c r="G102" s="44">
        <v>39.01625</v>
      </c>
      <c r="H102" s="25">
        <v>46.99678226671434</v>
      </c>
      <c r="I102" s="76">
        <v>97.81566329248803</v>
      </c>
      <c r="J102" s="107">
        <v>101.46825396825398</v>
      </c>
    </row>
    <row r="103" spans="1:10" ht="12.75">
      <c r="A103" s="1" t="s">
        <v>147</v>
      </c>
      <c r="B103" s="54">
        <v>33.08</v>
      </c>
      <c r="C103" s="38">
        <v>33.74</v>
      </c>
      <c r="D103" s="51">
        <v>49.43</v>
      </c>
      <c r="E103" s="38">
        <v>40.04</v>
      </c>
      <c r="F103" s="50">
        <v>44.77</v>
      </c>
      <c r="G103" s="44">
        <v>54.26875</v>
      </c>
      <c r="H103" s="25">
        <v>72.041473006793</v>
      </c>
      <c r="I103" s="76">
        <v>196.27064464571126</v>
      </c>
      <c r="J103" s="107">
        <v>159.62962962962962</v>
      </c>
    </row>
    <row r="104" spans="1:10" ht="12.75">
      <c r="A104" s="1" t="s">
        <v>148</v>
      </c>
      <c r="B104" s="54"/>
      <c r="C104" s="38"/>
      <c r="D104" s="50">
        <v>0.02</v>
      </c>
      <c r="E104" s="38"/>
      <c r="F104" s="50">
        <v>0.04</v>
      </c>
      <c r="G104" s="44">
        <v>0.025</v>
      </c>
      <c r="H104" s="25">
        <v>0</v>
      </c>
      <c r="I104" s="76">
        <v>0</v>
      </c>
      <c r="J104" s="107">
        <v>0</v>
      </c>
    </row>
    <row r="105" spans="1:10" ht="12.75">
      <c r="A105" s="1" t="s">
        <v>149</v>
      </c>
      <c r="B105" s="54">
        <v>1.48</v>
      </c>
      <c r="C105" s="38">
        <v>1.13</v>
      </c>
      <c r="D105" s="50">
        <v>0.87</v>
      </c>
      <c r="E105" s="38">
        <v>0.96</v>
      </c>
      <c r="F105" s="50">
        <v>1.04</v>
      </c>
      <c r="G105" s="44">
        <v>1.22875</v>
      </c>
      <c r="H105" s="25">
        <v>1.1619592420450484</v>
      </c>
      <c r="I105" s="76">
        <v>2.450719232818327</v>
      </c>
      <c r="J105" s="107">
        <v>2.8306878306878307</v>
      </c>
    </row>
    <row r="106" spans="1:10" ht="12.75">
      <c r="A106" s="1" t="s">
        <v>150</v>
      </c>
      <c r="B106" s="54">
        <v>0.09</v>
      </c>
      <c r="C106" s="38">
        <v>0.04</v>
      </c>
      <c r="D106" s="50">
        <v>0.11</v>
      </c>
      <c r="E106" s="38">
        <v>0.09</v>
      </c>
      <c r="F106" s="51">
        <v>0.1</v>
      </c>
      <c r="G106" s="44">
        <v>0.18625</v>
      </c>
      <c r="H106" s="25">
        <v>0.23239184840900967</v>
      </c>
      <c r="I106" s="76">
        <v>0.053276505061267986</v>
      </c>
      <c r="J106" s="107">
        <v>0.05291005291005291</v>
      </c>
    </row>
    <row r="107" spans="1:10" ht="12.75">
      <c r="A107" s="1" t="s">
        <v>151</v>
      </c>
      <c r="B107" s="54">
        <v>2.66</v>
      </c>
      <c r="C107" s="38">
        <v>1.93</v>
      </c>
      <c r="D107" s="50">
        <v>1.99</v>
      </c>
      <c r="E107" s="38">
        <v>2.07</v>
      </c>
      <c r="F107" s="51">
        <v>1.7</v>
      </c>
      <c r="G107" s="44">
        <v>2.1725</v>
      </c>
      <c r="H107" s="25">
        <v>0.697175545227029</v>
      </c>
      <c r="I107" s="76">
        <v>0.47948854555141185</v>
      </c>
      <c r="J107" s="107">
        <v>1.3095238095238093</v>
      </c>
    </row>
    <row r="108" spans="1:10" ht="12.75">
      <c r="A108" s="1" t="s">
        <v>152</v>
      </c>
      <c r="B108" s="54">
        <v>4.56</v>
      </c>
      <c r="C108" s="38">
        <v>5.73</v>
      </c>
      <c r="D108" s="50">
        <v>7.09</v>
      </c>
      <c r="E108" s="38">
        <v>12.12</v>
      </c>
      <c r="F108" s="50">
        <v>10.94</v>
      </c>
      <c r="G108" s="44">
        <v>11.60625</v>
      </c>
      <c r="H108" s="25">
        <v>11.887736860922418</v>
      </c>
      <c r="I108" s="76">
        <v>25.679275439531168</v>
      </c>
      <c r="J108" s="107">
        <v>27.79100529100529</v>
      </c>
    </row>
    <row r="109" spans="1:10" ht="12.75">
      <c r="A109" s="1" t="s">
        <v>153</v>
      </c>
      <c r="B109" s="54">
        <v>0.01</v>
      </c>
      <c r="C109" s="38">
        <v>0.02</v>
      </c>
      <c r="D109" s="50"/>
      <c r="E109" s="38">
        <v>0.03</v>
      </c>
      <c r="F109" s="50">
        <v>0.04</v>
      </c>
      <c r="G109" s="44">
        <v>0.00875</v>
      </c>
      <c r="H109" s="25">
        <v>0</v>
      </c>
      <c r="I109" s="76">
        <v>0</v>
      </c>
      <c r="J109" s="107">
        <v>0.3968253968253968</v>
      </c>
    </row>
    <row r="110" spans="1:10" ht="12.75">
      <c r="A110" s="1" t="s">
        <v>154</v>
      </c>
      <c r="B110" s="55">
        <v>90.6</v>
      </c>
      <c r="C110" s="38">
        <v>44.43</v>
      </c>
      <c r="D110" s="51">
        <v>15.29</v>
      </c>
      <c r="E110" s="38">
        <v>13.13</v>
      </c>
      <c r="F110" s="50">
        <v>15.94</v>
      </c>
      <c r="G110" s="44">
        <v>39.46875</v>
      </c>
      <c r="H110" s="25">
        <v>21.487307829817663</v>
      </c>
      <c r="I110" s="76">
        <v>53.64944059669686</v>
      </c>
      <c r="J110" s="107">
        <v>19.576719576719576</v>
      </c>
    </row>
    <row r="111" spans="1:10" ht="12.75">
      <c r="A111" s="1" t="s">
        <v>155</v>
      </c>
      <c r="B111" s="54">
        <v>0.25</v>
      </c>
      <c r="C111" s="38">
        <v>0.05</v>
      </c>
      <c r="D111" s="50">
        <v>0.03</v>
      </c>
      <c r="E111" s="38">
        <v>0.02</v>
      </c>
      <c r="F111" s="50"/>
      <c r="G111" s="44">
        <v>0.0025</v>
      </c>
      <c r="H111" s="25">
        <v>0.01787629603146228</v>
      </c>
      <c r="I111" s="76">
        <v>0</v>
      </c>
      <c r="J111" s="107">
        <v>0.013227513227513227</v>
      </c>
    </row>
    <row r="112" spans="1:10" ht="12.75">
      <c r="A112" s="1" t="s">
        <v>156</v>
      </c>
      <c r="B112" s="54">
        <v>47.42</v>
      </c>
      <c r="C112" s="38">
        <v>53.63</v>
      </c>
      <c r="D112" s="51">
        <v>40.11</v>
      </c>
      <c r="E112" s="38">
        <v>41.99</v>
      </c>
      <c r="F112" s="50">
        <v>24.56</v>
      </c>
      <c r="G112" s="44">
        <v>22.77625</v>
      </c>
      <c r="H112" s="25">
        <v>28.941723274937434</v>
      </c>
      <c r="I112" s="76">
        <v>35.055940330314336</v>
      </c>
      <c r="J112" s="107">
        <v>40.449735449735456</v>
      </c>
    </row>
    <row r="113" spans="1:10" ht="12.75">
      <c r="A113" s="1" t="s">
        <v>157</v>
      </c>
      <c r="B113" s="54">
        <v>0.03</v>
      </c>
      <c r="C113" s="38">
        <v>0.18</v>
      </c>
      <c r="D113" s="50">
        <v>0.28</v>
      </c>
      <c r="E113" s="38">
        <v>0.75</v>
      </c>
      <c r="F113" s="51">
        <v>0.9</v>
      </c>
      <c r="G113" s="44">
        <v>2.35375</v>
      </c>
      <c r="H113" s="25">
        <v>2.4311762602788702</v>
      </c>
      <c r="I113" s="76">
        <v>6.9792221630261055</v>
      </c>
      <c r="J113" s="107">
        <v>5.41005291005291</v>
      </c>
    </row>
    <row r="114" spans="1:10" ht="12.75">
      <c r="A114" s="1" t="s">
        <v>158</v>
      </c>
      <c r="B114" s="55">
        <v>2.5</v>
      </c>
      <c r="C114" s="45">
        <v>1.02</v>
      </c>
      <c r="D114" s="50">
        <v>0.46</v>
      </c>
      <c r="E114" s="38">
        <v>0.13</v>
      </c>
      <c r="F114" s="50">
        <v>0.01</v>
      </c>
      <c r="G114" s="44">
        <v>0.12125</v>
      </c>
      <c r="H114" s="25">
        <v>0.01787629603146228</v>
      </c>
      <c r="I114" s="76">
        <v>0.10655301012253597</v>
      </c>
      <c r="J114" s="107">
        <v>1.1243386243386244</v>
      </c>
    </row>
    <row r="115" spans="1:10" ht="12.75">
      <c r="A115" s="1" t="s">
        <v>159</v>
      </c>
      <c r="B115" s="54">
        <v>27.78</v>
      </c>
      <c r="C115" s="38">
        <v>43.99</v>
      </c>
      <c r="D115" s="51">
        <v>62.92</v>
      </c>
      <c r="E115" s="45">
        <v>37.8</v>
      </c>
      <c r="F115" s="51">
        <v>16.8</v>
      </c>
      <c r="G115" s="44">
        <v>10.05</v>
      </c>
      <c r="H115" s="25">
        <v>8.205219878441188</v>
      </c>
      <c r="I115" s="76">
        <v>6.712839637719766</v>
      </c>
      <c r="J115" s="107">
        <v>8.941798941798941</v>
      </c>
    </row>
    <row r="116" spans="1:10" ht="12.75">
      <c r="A116" s="1" t="s">
        <v>160</v>
      </c>
      <c r="B116" s="54"/>
      <c r="C116" s="38">
        <v>0.02</v>
      </c>
      <c r="D116" s="50"/>
      <c r="E116" s="38">
        <v>0.14</v>
      </c>
      <c r="F116" s="50">
        <v>0.09</v>
      </c>
      <c r="G116" s="44">
        <v>1.22125</v>
      </c>
      <c r="H116" s="25">
        <v>5.881301394351091</v>
      </c>
      <c r="I116" s="76">
        <v>39.264784230154504</v>
      </c>
      <c r="J116" s="107">
        <v>38.65079365079365</v>
      </c>
    </row>
    <row r="117" spans="1:10" ht="12.75">
      <c r="A117" s="1" t="s">
        <v>161</v>
      </c>
      <c r="B117" s="54">
        <v>0.56</v>
      </c>
      <c r="C117" s="38">
        <v>1.74</v>
      </c>
      <c r="D117" s="50">
        <v>0.97</v>
      </c>
      <c r="E117" s="38">
        <v>1.25</v>
      </c>
      <c r="F117" s="51">
        <v>0.44</v>
      </c>
      <c r="G117" s="44">
        <v>0.335</v>
      </c>
      <c r="H117" s="25">
        <v>0.14301036825169824</v>
      </c>
      <c r="I117" s="76">
        <v>3.2498668087373472</v>
      </c>
      <c r="J117" s="107">
        <v>5.423280423280424</v>
      </c>
    </row>
    <row r="118" spans="1:10" ht="12.75">
      <c r="A118" s="1" t="s">
        <v>162</v>
      </c>
      <c r="B118" s="54">
        <v>0.53</v>
      </c>
      <c r="C118" s="38">
        <v>1.94</v>
      </c>
      <c r="D118" s="51">
        <v>1.7</v>
      </c>
      <c r="E118" s="38">
        <v>1.31</v>
      </c>
      <c r="F118" s="50">
        <v>0.75</v>
      </c>
      <c r="G118" s="44">
        <v>0.3325</v>
      </c>
      <c r="H118" s="25">
        <v>0.3038970325348588</v>
      </c>
      <c r="I118" s="76">
        <v>0.9589770911028237</v>
      </c>
      <c r="J118" s="107">
        <v>1.4021164021164023</v>
      </c>
    </row>
    <row r="119" spans="1:10" ht="12.75">
      <c r="A119" s="1" t="s">
        <v>163</v>
      </c>
      <c r="B119" s="54">
        <v>0.11</v>
      </c>
      <c r="C119" s="38"/>
      <c r="D119" s="50"/>
      <c r="E119" s="38">
        <v>0.01</v>
      </c>
      <c r="F119" s="51">
        <v>0.03</v>
      </c>
      <c r="G119" s="44">
        <v>0.0025</v>
      </c>
      <c r="H119" s="25">
        <v>0</v>
      </c>
      <c r="I119" s="76">
        <v>0</v>
      </c>
      <c r="J119" s="107">
        <v>0.13227513227513227</v>
      </c>
    </row>
    <row r="120" spans="1:10" ht="12.75">
      <c r="A120" s="1" t="s">
        <v>164</v>
      </c>
      <c r="B120" s="54">
        <v>7.38</v>
      </c>
      <c r="C120" s="38">
        <v>3.47</v>
      </c>
      <c r="D120" s="50">
        <v>5.97</v>
      </c>
      <c r="E120" s="38">
        <v>17.45</v>
      </c>
      <c r="F120" s="50">
        <v>34.78</v>
      </c>
      <c r="G120" s="44">
        <v>70.39875</v>
      </c>
      <c r="H120" s="25">
        <v>93.09974973185557</v>
      </c>
      <c r="I120" s="76">
        <v>110.9749600426212</v>
      </c>
      <c r="J120" s="107">
        <v>140.03968253968253</v>
      </c>
    </row>
    <row r="121" spans="1:10" ht="12.75">
      <c r="A121" s="1" t="s">
        <v>165</v>
      </c>
      <c r="B121" s="54">
        <v>1.01</v>
      </c>
      <c r="C121" s="38">
        <v>1.17</v>
      </c>
      <c r="D121" s="50">
        <v>0.42</v>
      </c>
      <c r="E121" s="45">
        <v>0.3</v>
      </c>
      <c r="F121" s="50">
        <v>0.74</v>
      </c>
      <c r="G121" s="44">
        <v>1.445</v>
      </c>
      <c r="H121" s="25">
        <v>0.8044333214158027</v>
      </c>
      <c r="I121" s="76">
        <v>1.9712306872669154</v>
      </c>
      <c r="J121" s="107">
        <v>1.4814814814814816</v>
      </c>
    </row>
    <row r="122" spans="1:10" ht="12.75">
      <c r="A122" s="1" t="s">
        <v>166</v>
      </c>
      <c r="B122" s="54">
        <v>27.38</v>
      </c>
      <c r="C122" s="38">
        <v>3.55</v>
      </c>
      <c r="D122" s="50">
        <v>4.02</v>
      </c>
      <c r="E122" s="38">
        <v>3.81</v>
      </c>
      <c r="F122" s="50">
        <v>7.25</v>
      </c>
      <c r="G122" s="44">
        <v>11.91375</v>
      </c>
      <c r="H122" s="25">
        <v>1.769753307114766</v>
      </c>
      <c r="I122" s="76">
        <v>9.909429941395844</v>
      </c>
      <c r="J122" s="107">
        <v>28.69047619047619</v>
      </c>
    </row>
    <row r="123" spans="1:10" ht="12.75">
      <c r="A123" s="1" t="s">
        <v>167</v>
      </c>
      <c r="B123" s="54">
        <v>0.25</v>
      </c>
      <c r="C123" s="38">
        <v>0.45</v>
      </c>
      <c r="D123" s="50">
        <v>0.11</v>
      </c>
      <c r="E123" s="38">
        <v>4.73</v>
      </c>
      <c r="F123" s="50">
        <v>0.36</v>
      </c>
      <c r="G123" s="44">
        <v>0.035</v>
      </c>
      <c r="H123" s="25">
        <v>0</v>
      </c>
      <c r="I123" s="76">
        <v>0</v>
      </c>
      <c r="J123" s="107">
        <v>0.013227513227513227</v>
      </c>
    </row>
    <row r="124" spans="1:10" ht="12.75">
      <c r="A124" s="1" t="s">
        <v>168</v>
      </c>
      <c r="B124" s="54">
        <v>0.16</v>
      </c>
      <c r="C124" s="38">
        <v>0.07</v>
      </c>
      <c r="D124" s="50">
        <v>0.07</v>
      </c>
      <c r="E124" s="38">
        <v>0.23</v>
      </c>
      <c r="F124" s="50">
        <v>0.06</v>
      </c>
      <c r="G124" s="44">
        <v>0.07625</v>
      </c>
      <c r="H124" s="25">
        <v>0</v>
      </c>
      <c r="I124" s="76">
        <v>0</v>
      </c>
      <c r="J124" s="107">
        <v>0</v>
      </c>
    </row>
    <row r="125" spans="1:10" ht="12.75">
      <c r="A125" s="1" t="s">
        <v>169</v>
      </c>
      <c r="B125" s="54">
        <v>55.41</v>
      </c>
      <c r="C125" s="38">
        <v>7.07</v>
      </c>
      <c r="D125" s="51">
        <v>16.46</v>
      </c>
      <c r="E125" s="38">
        <v>19.06</v>
      </c>
      <c r="F125" s="50">
        <v>10.91</v>
      </c>
      <c r="G125" s="44">
        <v>14.6725</v>
      </c>
      <c r="H125" s="25">
        <v>0.44690740078655705</v>
      </c>
      <c r="I125" s="76">
        <v>0.5327650506126799</v>
      </c>
      <c r="J125" s="107">
        <v>24.92063492063492</v>
      </c>
    </row>
    <row r="126" spans="1:10" ht="12.75">
      <c r="A126" s="1" t="s">
        <v>170</v>
      </c>
      <c r="B126" s="54">
        <v>0.04</v>
      </c>
      <c r="C126" s="38">
        <v>0.01</v>
      </c>
      <c r="D126" s="50">
        <v>0.03</v>
      </c>
      <c r="E126" s="38">
        <v>0.05</v>
      </c>
      <c r="F126" s="50">
        <v>0.03</v>
      </c>
      <c r="G126" s="44">
        <v>0.0175</v>
      </c>
      <c r="H126" s="25">
        <v>0</v>
      </c>
      <c r="I126" s="76">
        <v>0</v>
      </c>
      <c r="J126" s="107">
        <v>0.09259259259259259</v>
      </c>
    </row>
    <row r="127" spans="1:10" ht="12.75">
      <c r="A127" s="1" t="s">
        <v>246</v>
      </c>
      <c r="B127" s="54">
        <v>0.04</v>
      </c>
      <c r="C127" s="38"/>
      <c r="D127" s="50"/>
      <c r="E127" s="38"/>
      <c r="F127" s="50"/>
      <c r="G127" s="44">
        <v>0</v>
      </c>
      <c r="H127" s="25">
        <v>0</v>
      </c>
      <c r="I127" s="76">
        <v>0</v>
      </c>
      <c r="J127" s="107">
        <v>0</v>
      </c>
    </row>
    <row r="128" spans="1:10" ht="12.75">
      <c r="A128" s="1" t="s">
        <v>171</v>
      </c>
      <c r="B128" s="54">
        <v>2.07</v>
      </c>
      <c r="C128" s="38">
        <v>1.51</v>
      </c>
      <c r="D128" s="50">
        <v>0.99</v>
      </c>
      <c r="E128" s="38">
        <v>0.51</v>
      </c>
      <c r="F128" s="51">
        <v>1.2</v>
      </c>
      <c r="G128" s="44">
        <v>1.4575</v>
      </c>
      <c r="H128" s="25">
        <v>0.053628888094386845</v>
      </c>
      <c r="I128" s="76">
        <v>0.053276505061267986</v>
      </c>
      <c r="J128" s="107">
        <v>9.82804232804233</v>
      </c>
    </row>
    <row r="129" spans="1:10" ht="12.75">
      <c r="A129" s="1" t="s">
        <v>172</v>
      </c>
      <c r="B129" s="54">
        <v>2.24</v>
      </c>
      <c r="C129" s="38">
        <v>1.56</v>
      </c>
      <c r="D129" s="50">
        <v>1.05</v>
      </c>
      <c r="E129" s="38">
        <v>0.88</v>
      </c>
      <c r="F129" s="50">
        <v>2.62</v>
      </c>
      <c r="G129" s="44">
        <v>2.27125</v>
      </c>
      <c r="H129" s="25">
        <v>0.33964962459778336</v>
      </c>
      <c r="I129" s="76">
        <v>0.4262120404901439</v>
      </c>
      <c r="J129" s="107">
        <v>1.5343915343915344</v>
      </c>
    </row>
    <row r="130" spans="1:10" ht="12.75">
      <c r="A130" s="1" t="s">
        <v>173</v>
      </c>
      <c r="B130" s="54">
        <v>0.12</v>
      </c>
      <c r="C130" s="38"/>
      <c r="D130" s="50">
        <v>0.08</v>
      </c>
      <c r="E130" s="38">
        <v>0.14</v>
      </c>
      <c r="F130" s="50">
        <v>0.05</v>
      </c>
      <c r="G130" s="44">
        <v>0.02625</v>
      </c>
      <c r="H130" s="25">
        <v>0</v>
      </c>
      <c r="I130" s="76">
        <v>1.3851891315929676</v>
      </c>
      <c r="J130" s="107">
        <v>1.2037037037037037</v>
      </c>
    </row>
    <row r="131" spans="1:10" ht="12.75">
      <c r="A131" s="1" t="s">
        <v>174</v>
      </c>
      <c r="B131" s="55">
        <v>0.5</v>
      </c>
      <c r="C131" s="38">
        <v>0.13</v>
      </c>
      <c r="D131" s="50">
        <v>0.29</v>
      </c>
      <c r="E131" s="38">
        <v>0.12</v>
      </c>
      <c r="F131" s="50">
        <v>0.06</v>
      </c>
      <c r="G131" s="44">
        <v>0.07</v>
      </c>
      <c r="H131" s="25">
        <v>0</v>
      </c>
      <c r="I131" s="76">
        <v>0</v>
      </c>
      <c r="J131" s="107">
        <v>0</v>
      </c>
    </row>
    <row r="132" spans="1:10" ht="12.75">
      <c r="A132" s="1" t="s">
        <v>175</v>
      </c>
      <c r="B132" s="54">
        <v>16.38</v>
      </c>
      <c r="C132" s="45">
        <v>11.5</v>
      </c>
      <c r="D132" s="51">
        <v>16.05</v>
      </c>
      <c r="E132" s="38">
        <v>18.07</v>
      </c>
      <c r="F132" s="51">
        <v>15.9</v>
      </c>
      <c r="G132" s="44">
        <v>11.81375</v>
      </c>
      <c r="H132" s="25">
        <v>7.096889524490526</v>
      </c>
      <c r="I132" s="76">
        <v>11.028236547682473</v>
      </c>
      <c r="J132" s="107">
        <v>17.24867724867725</v>
      </c>
    </row>
    <row r="133" spans="1:10" ht="12.75">
      <c r="A133" s="1" t="s">
        <v>176</v>
      </c>
      <c r="B133" s="54"/>
      <c r="C133" s="38">
        <v>0.11</v>
      </c>
      <c r="D133" s="50">
        <v>0.01</v>
      </c>
      <c r="E133" s="38">
        <v>0.13</v>
      </c>
      <c r="F133" s="50">
        <v>0.03</v>
      </c>
      <c r="G133" s="44">
        <v>0.005</v>
      </c>
      <c r="H133" s="25">
        <v>0</v>
      </c>
      <c r="I133" s="76">
        <v>0</v>
      </c>
      <c r="J133" s="107">
        <v>0</v>
      </c>
    </row>
    <row r="134" spans="1:10" ht="12.75">
      <c r="A134" s="1" t="s">
        <v>177</v>
      </c>
      <c r="B134" s="54">
        <v>45.28</v>
      </c>
      <c r="C134" s="38">
        <v>65.21</v>
      </c>
      <c r="D134" s="51">
        <v>75.44</v>
      </c>
      <c r="E134" s="38">
        <v>78.62</v>
      </c>
      <c r="F134" s="50">
        <v>49.23</v>
      </c>
      <c r="G134" s="44">
        <v>51.215</v>
      </c>
      <c r="H134" s="25">
        <v>42.15230604218806</v>
      </c>
      <c r="I134" s="76">
        <v>130.90037293553544</v>
      </c>
      <c r="J134" s="107">
        <v>141.54761904761904</v>
      </c>
    </row>
    <row r="135" spans="1:10" ht="13.5" thickBot="1">
      <c r="A135" s="1" t="s">
        <v>178</v>
      </c>
      <c r="B135" s="56">
        <v>0.01</v>
      </c>
      <c r="C135" s="46">
        <v>0.05</v>
      </c>
      <c r="D135" s="52">
        <v>0.01</v>
      </c>
      <c r="E135" s="46">
        <v>0.08</v>
      </c>
      <c r="F135" s="52">
        <v>0.16</v>
      </c>
      <c r="G135" s="59">
        <v>0.08125</v>
      </c>
      <c r="H135" s="79">
        <v>0.053628888094386845</v>
      </c>
      <c r="I135" s="80">
        <v>0</v>
      </c>
      <c r="J135" s="108">
        <v>0.13227513227513227</v>
      </c>
    </row>
    <row r="136" spans="1:10" ht="12.75">
      <c r="A136" s="1" t="s">
        <v>179</v>
      </c>
      <c r="B136" s="28">
        <f aca="true" t="shared" si="0" ref="B136:G136">SUM(B4:B135)</f>
        <v>535.26</v>
      </c>
      <c r="C136" s="28">
        <f t="shared" si="0"/>
        <v>397.12000000000006</v>
      </c>
      <c r="D136" s="28">
        <f t="shared" si="0"/>
        <v>387.50000000000006</v>
      </c>
      <c r="E136" s="28">
        <f t="shared" si="0"/>
        <v>462.73</v>
      </c>
      <c r="F136" s="28">
        <f t="shared" si="0"/>
        <v>454.55000000000007</v>
      </c>
      <c r="G136" s="28">
        <f t="shared" si="0"/>
        <v>536.4511458855541</v>
      </c>
      <c r="H136" s="17">
        <f>SUM(H4:H135)</f>
        <v>474.63353593135497</v>
      </c>
      <c r="I136" s="17">
        <f>SUM(I4:I135)</f>
        <v>1488.1726158763988</v>
      </c>
      <c r="J136" s="102">
        <v>1618.4656084656083</v>
      </c>
    </row>
    <row r="137" spans="1:10" ht="12.75">
      <c r="A137" s="1" t="s">
        <v>180</v>
      </c>
      <c r="B137" s="31"/>
      <c r="C137" s="31"/>
      <c r="D137" s="31"/>
      <c r="E137" s="31"/>
      <c r="F137" s="31"/>
      <c r="G137" s="31"/>
      <c r="H137" s="82">
        <f>COUNTIF(H4:H135,"&gt;0")</f>
        <v>70</v>
      </c>
      <c r="I137" s="77">
        <f>COUNTIF(I4:I135,"&gt;0")</f>
        <v>73</v>
      </c>
      <c r="J137" s="101"/>
    </row>
    <row r="138" ht="12.75">
      <c r="J138" s="10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6">
      <selection activeCell="B46" sqref="B46"/>
    </sheetView>
  </sheetViews>
  <sheetFormatPr defaultColWidth="9.140625" defaultRowHeight="12.75"/>
  <cols>
    <col min="1" max="1" width="29.57421875" style="0" customWidth="1"/>
  </cols>
  <sheetData>
    <row r="1" spans="1:2" ht="12.75">
      <c r="A1" s="1" t="s">
        <v>181</v>
      </c>
      <c r="B1" s="1" t="s">
        <v>182</v>
      </c>
    </row>
    <row r="2" spans="1:2" ht="12.75">
      <c r="A2" s="91" t="s">
        <v>339</v>
      </c>
      <c r="B2" s="91" t="s">
        <v>340</v>
      </c>
    </row>
    <row r="3" spans="1:2" ht="12.75">
      <c r="A3" t="s">
        <v>183</v>
      </c>
      <c r="B3" s="91" t="s">
        <v>188</v>
      </c>
    </row>
    <row r="4" spans="1:2" ht="12.75">
      <c r="A4" t="s">
        <v>289</v>
      </c>
      <c r="B4" s="91" t="s">
        <v>369</v>
      </c>
    </row>
    <row r="5" spans="1:2" ht="12.75">
      <c r="A5" t="s">
        <v>184</v>
      </c>
      <c r="B5" s="91" t="s">
        <v>222</v>
      </c>
    </row>
    <row r="6" spans="1:2" ht="12.75">
      <c r="A6" t="s">
        <v>350</v>
      </c>
      <c r="B6" s="91" t="s">
        <v>351</v>
      </c>
    </row>
    <row r="7" spans="1:8" ht="12.75">
      <c r="A7" t="s">
        <v>185</v>
      </c>
      <c r="B7" s="91" t="s">
        <v>317</v>
      </c>
      <c r="H7" t="s">
        <v>229</v>
      </c>
    </row>
    <row r="8" spans="1:8" ht="12.75">
      <c r="A8" t="s">
        <v>186</v>
      </c>
      <c r="B8" s="91" t="s">
        <v>317</v>
      </c>
      <c r="H8" t="s">
        <v>231</v>
      </c>
    </row>
    <row r="9" spans="1:8" ht="12.75">
      <c r="A9" t="s">
        <v>236</v>
      </c>
      <c r="B9" s="91" t="s">
        <v>318</v>
      </c>
      <c r="H9" t="s">
        <v>230</v>
      </c>
    </row>
    <row r="10" spans="1:2" ht="12.75">
      <c r="A10" t="s">
        <v>187</v>
      </c>
      <c r="B10" s="91" t="s">
        <v>188</v>
      </c>
    </row>
    <row r="11" spans="1:2" ht="12.75">
      <c r="A11" t="s">
        <v>189</v>
      </c>
      <c r="B11" s="91" t="s">
        <v>190</v>
      </c>
    </row>
    <row r="12" spans="1:2" ht="12.75">
      <c r="A12" t="s">
        <v>327</v>
      </c>
      <c r="B12" s="91" t="s">
        <v>328</v>
      </c>
    </row>
    <row r="13" spans="1:2" ht="12.75">
      <c r="A13" t="s">
        <v>352</v>
      </c>
      <c r="B13" s="91" t="s">
        <v>334</v>
      </c>
    </row>
    <row r="14" spans="1:2" ht="12.75">
      <c r="A14" t="s">
        <v>191</v>
      </c>
      <c r="B14" s="91" t="s">
        <v>341</v>
      </c>
    </row>
    <row r="15" spans="1:2" ht="12.75">
      <c r="A15" t="s">
        <v>264</v>
      </c>
      <c r="B15" s="91" t="s">
        <v>194</v>
      </c>
    </row>
    <row r="16" spans="1:2" ht="12.75">
      <c r="A16" t="s">
        <v>192</v>
      </c>
      <c r="B16" s="91" t="s">
        <v>356</v>
      </c>
    </row>
    <row r="17" spans="1:2" ht="12.75">
      <c r="A17" t="s">
        <v>193</v>
      </c>
      <c r="B17" s="91" t="s">
        <v>194</v>
      </c>
    </row>
    <row r="18" spans="1:2" ht="12.75">
      <c r="A18" t="s">
        <v>282</v>
      </c>
      <c r="B18" s="91" t="s">
        <v>370</v>
      </c>
    </row>
    <row r="19" spans="1:2" ht="12.75">
      <c r="A19" t="s">
        <v>291</v>
      </c>
      <c r="B19" s="91" t="s">
        <v>371</v>
      </c>
    </row>
    <row r="20" spans="1:2" ht="12.75">
      <c r="A20" t="s">
        <v>244</v>
      </c>
      <c r="B20" s="91" t="s">
        <v>331</v>
      </c>
    </row>
    <row r="21" spans="1:2" ht="12.75">
      <c r="A21" t="s">
        <v>195</v>
      </c>
      <c r="B21" s="91" t="s">
        <v>357</v>
      </c>
    </row>
    <row r="22" spans="1:2" ht="12.75">
      <c r="A22" t="s">
        <v>262</v>
      </c>
      <c r="B22" s="91" t="s">
        <v>263</v>
      </c>
    </row>
    <row r="23" spans="1:2" ht="12.75">
      <c r="A23" t="s">
        <v>196</v>
      </c>
      <c r="B23" s="91" t="s">
        <v>321</v>
      </c>
    </row>
    <row r="24" spans="1:2" ht="12.75">
      <c r="A24" t="s">
        <v>197</v>
      </c>
      <c r="B24" s="91" t="s">
        <v>316</v>
      </c>
    </row>
    <row r="25" spans="1:2" ht="12.75">
      <c r="A25" t="s">
        <v>375</v>
      </c>
      <c r="B25" s="91" t="s">
        <v>376</v>
      </c>
    </row>
    <row r="26" spans="1:2" ht="12.75">
      <c r="A26" t="s">
        <v>198</v>
      </c>
      <c r="B26" s="91" t="s">
        <v>342</v>
      </c>
    </row>
    <row r="27" spans="1:2" ht="12.75">
      <c r="A27" t="s">
        <v>333</v>
      </c>
      <c r="B27" s="91" t="s">
        <v>334</v>
      </c>
    </row>
    <row r="28" spans="1:2" ht="12.75">
      <c r="A28" t="s">
        <v>296</v>
      </c>
      <c r="B28" s="91" t="s">
        <v>324</v>
      </c>
    </row>
    <row r="29" spans="1:2" ht="12.75">
      <c r="A29" t="s">
        <v>336</v>
      </c>
      <c r="B29" s="91" t="s">
        <v>334</v>
      </c>
    </row>
    <row r="30" spans="1:2" ht="12.75">
      <c r="A30" t="s">
        <v>240</v>
      </c>
      <c r="B30" s="91" t="s">
        <v>329</v>
      </c>
    </row>
    <row r="31" spans="1:2" ht="12.75">
      <c r="A31" t="s">
        <v>241</v>
      </c>
      <c r="B31" s="91" t="s">
        <v>329</v>
      </c>
    </row>
    <row r="32" spans="1:2" ht="12.75">
      <c r="A32" t="s">
        <v>343</v>
      </c>
      <c r="B32" s="91" t="s">
        <v>344</v>
      </c>
    </row>
    <row r="33" spans="1:2" ht="12.75">
      <c r="A33" t="s">
        <v>226</v>
      </c>
      <c r="B33" s="91" t="s">
        <v>319</v>
      </c>
    </row>
    <row r="34" spans="1:2" ht="12.75">
      <c r="A34" t="s">
        <v>199</v>
      </c>
      <c r="B34" s="91" t="s">
        <v>200</v>
      </c>
    </row>
    <row r="35" spans="1:2" ht="12.75">
      <c r="A35" t="s">
        <v>201</v>
      </c>
      <c r="B35" s="91" t="s">
        <v>222</v>
      </c>
    </row>
    <row r="36" spans="1:2" ht="12.75">
      <c r="A36" t="s">
        <v>202</v>
      </c>
      <c r="B36" s="91" t="s">
        <v>298</v>
      </c>
    </row>
    <row r="37" spans="1:2" ht="12.75">
      <c r="A37" t="s">
        <v>359</v>
      </c>
      <c r="B37" s="91" t="s">
        <v>360</v>
      </c>
    </row>
    <row r="38" spans="1:2" ht="12.75">
      <c r="A38" t="s">
        <v>203</v>
      </c>
      <c r="B38" s="91" t="s">
        <v>355</v>
      </c>
    </row>
    <row r="39" spans="1:2" ht="12.75">
      <c r="A39" t="s">
        <v>292</v>
      </c>
      <c r="B39" s="91" t="s">
        <v>293</v>
      </c>
    </row>
    <row r="40" spans="1:2" ht="12.75">
      <c r="A40" t="s">
        <v>365</v>
      </c>
      <c r="B40" s="91" t="s">
        <v>363</v>
      </c>
    </row>
    <row r="41" spans="1:2" ht="12.75">
      <c r="A41" t="s">
        <v>366</v>
      </c>
      <c r="B41" s="91" t="s">
        <v>363</v>
      </c>
    </row>
    <row r="42" spans="1:2" ht="12.75">
      <c r="A42" t="s">
        <v>314</v>
      </c>
      <c r="B42" s="91" t="s">
        <v>315</v>
      </c>
    </row>
    <row r="43" spans="1:2" ht="12.75">
      <c r="A43" t="s">
        <v>362</v>
      </c>
      <c r="B43" s="91" t="s">
        <v>363</v>
      </c>
    </row>
    <row r="44" spans="1:2" ht="12.75">
      <c r="A44" t="s">
        <v>220</v>
      </c>
      <c r="B44" s="91" t="s">
        <v>221</v>
      </c>
    </row>
    <row r="45" spans="1:2" ht="12.75">
      <c r="A45" t="s">
        <v>283</v>
      </c>
      <c r="B45" s="91" t="s">
        <v>373</v>
      </c>
    </row>
    <row r="46" spans="1:2" ht="12.75">
      <c r="A46" t="s">
        <v>379</v>
      </c>
      <c r="B46" s="91" t="s">
        <v>380</v>
      </c>
    </row>
    <row r="47" spans="1:2" ht="12.75">
      <c r="A47" t="s">
        <v>347</v>
      </c>
      <c r="B47" s="91" t="s">
        <v>348</v>
      </c>
    </row>
    <row r="48" spans="1:2" ht="12.75">
      <c r="A48" t="s">
        <v>204</v>
      </c>
      <c r="B48" s="91" t="s">
        <v>299</v>
      </c>
    </row>
    <row r="49" spans="1:2" ht="12.75">
      <c r="A49" t="s">
        <v>205</v>
      </c>
      <c r="B49" s="91" t="s">
        <v>322</v>
      </c>
    </row>
    <row r="50" spans="1:2" ht="12.75">
      <c r="A50" t="s">
        <v>259</v>
      </c>
      <c r="B50" s="91" t="s">
        <v>260</v>
      </c>
    </row>
    <row r="51" spans="1:2" ht="12.75">
      <c r="A51" t="s">
        <v>206</v>
      </c>
      <c r="B51" s="91" t="s">
        <v>237</v>
      </c>
    </row>
    <row r="52" spans="1:2" ht="12.75">
      <c r="A52" t="s">
        <v>207</v>
      </c>
      <c r="B52" s="91" t="s">
        <v>208</v>
      </c>
    </row>
    <row r="53" spans="1:2" ht="12.75">
      <c r="A53" t="s">
        <v>209</v>
      </c>
      <c r="B53" s="91" t="s">
        <v>208</v>
      </c>
    </row>
    <row r="54" spans="1:2" ht="12.75">
      <c r="A54" t="s">
        <v>210</v>
      </c>
      <c r="B54" s="91" t="s">
        <v>227</v>
      </c>
    </row>
    <row r="55" spans="1:2" ht="12.75">
      <c r="A55" t="s">
        <v>211</v>
      </c>
      <c r="B55" s="91" t="s">
        <v>320</v>
      </c>
    </row>
    <row r="56" spans="1:2" ht="12.75">
      <c r="A56" t="s">
        <v>212</v>
      </c>
      <c r="B56" s="91" t="s">
        <v>223</v>
      </c>
    </row>
    <row r="57" spans="1:2" ht="12.75">
      <c r="A57" t="s">
        <v>217</v>
      </c>
      <c r="B57" s="91" t="s">
        <v>323</v>
      </c>
    </row>
    <row r="58" spans="1:2" ht="12.75">
      <c r="A58" t="s">
        <v>233</v>
      </c>
      <c r="B58" s="91" t="s">
        <v>234</v>
      </c>
    </row>
    <row r="59" spans="1:2" ht="12.75">
      <c r="A59" t="s">
        <v>213</v>
      </c>
      <c r="B59" s="91" t="s">
        <v>228</v>
      </c>
    </row>
    <row r="64" spans="1:5" s="3" customFormat="1" ht="79.5" customHeight="1">
      <c r="A64" s="3" t="s">
        <v>279</v>
      </c>
      <c r="B64" s="117" t="s">
        <v>367</v>
      </c>
      <c r="C64" s="117"/>
      <c r="D64" s="117"/>
      <c r="E64" s="117"/>
    </row>
    <row r="65" spans="2:5" ht="12.75">
      <c r="B65" s="117"/>
      <c r="C65" s="117"/>
      <c r="D65" s="117"/>
      <c r="E65" s="117"/>
    </row>
    <row r="66" spans="2:5" ht="12.75">
      <c r="B66" s="32"/>
      <c r="C66" s="33"/>
      <c r="D66" s="33"/>
      <c r="E66" s="33"/>
    </row>
    <row r="67" spans="2:5" ht="12.75">
      <c r="B67" s="32"/>
      <c r="C67" s="33"/>
      <c r="D67" s="33"/>
      <c r="E67" s="33"/>
    </row>
  </sheetData>
  <mergeCells count="1">
    <mergeCell ref="B64:E6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Esko Gustafsson</cp:lastModifiedBy>
  <dcterms:created xsi:type="dcterms:W3CDTF">2006-12-30T17:46:41Z</dcterms:created>
  <dcterms:modified xsi:type="dcterms:W3CDTF">2008-02-01T15:57:08Z</dcterms:modified>
  <cp:category/>
  <cp:version/>
  <cp:contentType/>
  <cp:contentStatus/>
</cp:coreProperties>
</file>