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461" windowWidth="10200" windowHeight="9270" tabRatio="610" activeTab="0"/>
  </bookViews>
  <sheets>
    <sheet name="Perustaulukko_V_S" sheetId="1" r:id="rId1"/>
    <sheet name="Perustaulukko_Aland" sheetId="2" r:id="rId2"/>
    <sheet name="Vertailu Aland_VS" sheetId="3" r:id="rId3"/>
    <sheet name="Laskijat" sheetId="4" r:id="rId4"/>
  </sheets>
  <definedNames>
    <definedName name="Excel_BuiltIn_Print_Titles_1_1">'Perustaulukko_V_S'!$A:$A,'Perustaulukko_V_S'!$2:$4</definedName>
    <definedName name="_xlnm.Print_Titles" localSheetId="0">'Perustaulukko_V_S'!$A:$A,'Perustaulukko_V_S'!$2:$4</definedName>
  </definedNames>
  <calcPr fullCalcOnLoad="1"/>
</workbook>
</file>

<file path=xl/comments1.xml><?xml version="1.0" encoding="utf-8"?>
<comments xmlns="http://schemas.openxmlformats.org/spreadsheetml/2006/main">
  <authors>
    <author>Esko Gustafsson</author>
  </authors>
  <commentList>
    <comment ref="A148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Lajimäärä on laskettu niistä lajeista, joiden vuosikymmenen keskiarvo on vähintään 0,01. + tarkoittaa, että laji on tavattu vähintään kerran vuosikymmenessä, mutta ei sisälly lajimäärään. Yksittäisen vuoden lajimäärä on oikea. Huomaa kuitenkin, että Loxia sp lasketaan lajiksi. </t>
        </r>
      </text>
    </comment>
    <comment ref="A150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Tässä mukana myös + merkityt lajit, joiden vuosikymmenkeskiarvo ei yllä lukuun 0,01. Nämä lajit on kuitenkin tavattu ko. vuosikymmenellä. Luku ei kuitenkaan ole täysin todellinen, sillä aiemmilta vuosikymmeniltä (1950-1990-luvut) ei ole tiedossa kaikkia harvinaisuushavaintoja. Nämä luvut ovat verrannollisia 2010-luvun lajimäärään solussa H148</t>
        </r>
      </text>
    </comment>
  </commentList>
</comments>
</file>

<file path=xl/sharedStrings.xml><?xml version="1.0" encoding="utf-8"?>
<sst xmlns="http://schemas.openxmlformats.org/spreadsheetml/2006/main" count="926" uniqueCount="460">
  <si>
    <t>Joululaskennat TLY:n alueella</t>
  </si>
  <si>
    <t>Monellako reitillä lajia esiintyi</t>
  </si>
  <si>
    <t>Pehtjärvi</t>
  </si>
  <si>
    <t>Littoistenjärvi</t>
  </si>
  <si>
    <t>Mynälahti</t>
  </si>
  <si>
    <t>Laajokivarsi</t>
  </si>
  <si>
    <t>Suorsala</t>
  </si>
  <si>
    <t>Harvaluoto</t>
  </si>
  <si>
    <t>Aasla</t>
  </si>
  <si>
    <t>Brunnila-Röölä</t>
  </si>
  <si>
    <t>Heinäinen</t>
  </si>
  <si>
    <t>Hirvensalo</t>
  </si>
  <si>
    <t>Ruissalo, Kuuva</t>
  </si>
  <si>
    <t>Ruissalo, Keski</t>
  </si>
  <si>
    <t>Takakirves</t>
  </si>
  <si>
    <t>Vaskijärvi</t>
  </si>
  <si>
    <t>Ahvenanmaa, yksilöt</t>
  </si>
  <si>
    <t>Talvi</t>
  </si>
  <si>
    <t>KAA</t>
  </si>
  <si>
    <t>KOS</t>
  </si>
  <si>
    <t>KUS</t>
  </si>
  <si>
    <t>LAI</t>
  </si>
  <si>
    <t>LIE</t>
  </si>
  <si>
    <t>MIE</t>
  </si>
  <si>
    <t>MYN</t>
  </si>
  <si>
    <t>NAA</t>
  </si>
  <si>
    <t>PAR</t>
  </si>
  <si>
    <t>PII</t>
  </si>
  <si>
    <t>RAI</t>
  </si>
  <si>
    <t>RYM</t>
  </si>
  <si>
    <t>TUR</t>
  </si>
  <si>
    <t>UUS</t>
  </si>
  <si>
    <t>YLÄ</t>
  </si>
  <si>
    <t>Reitti Km</t>
  </si>
  <si>
    <t>Kaakkuri</t>
  </si>
  <si>
    <t>Kuikka</t>
  </si>
  <si>
    <t>Jääkuikka</t>
  </si>
  <si>
    <t>Pikku-uikku</t>
  </si>
  <si>
    <t>Mustakurkku-uikku</t>
  </si>
  <si>
    <t>Silkkiuikku</t>
  </si>
  <si>
    <t>Härkälintu</t>
  </si>
  <si>
    <t>Merimetso</t>
  </si>
  <si>
    <t>Harmaahaikara</t>
  </si>
  <si>
    <t>Kyhmyjoutsen</t>
  </si>
  <si>
    <t>Laulujoutsen</t>
  </si>
  <si>
    <t>Metsähanhi</t>
  </si>
  <si>
    <t>Kanadanhanhi</t>
  </si>
  <si>
    <t>Haapana</t>
  </si>
  <si>
    <t>Tavi</t>
  </si>
  <si>
    <t>Sinisorsa</t>
  </si>
  <si>
    <t>Punasotka</t>
  </si>
  <si>
    <t>Tukkasotka</t>
  </si>
  <si>
    <t>Lapasotka</t>
  </si>
  <si>
    <t>Haahka</t>
  </si>
  <si>
    <t>Alli</t>
  </si>
  <si>
    <t>Allihaahka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</si>
  <si>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</si>
  <si>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</si>
  <si>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</si>
  <si>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</si>
  <si>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</si>
  <si>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</si>
  <si>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</si>
  <si>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Kanahaukka</t>
  </si>
  <si>
    <t>Varpushaukka</t>
  </si>
  <si>
    <t>Hiirihaukka</t>
  </si>
  <si>
    <t>Piekana</t>
  </si>
  <si>
    <t>Maakotka</t>
  </si>
  <si>
    <t>Tuulihaukka</t>
  </si>
  <si>
    <t>Ampuhaukka</t>
  </si>
  <si>
    <t>Pyy</t>
  </si>
  <si>
    <t>Teeri</t>
  </si>
  <si>
    <t>Peltopyy</t>
  </si>
  <si>
    <t>Metso</t>
  </si>
  <si>
    <t>Fasaani</t>
  </si>
  <si>
    <t>Nokikana</t>
  </si>
  <si>
    <t>Luhtakana</t>
  </si>
  <si>
    <t>Lehtokurppa</t>
  </si>
  <si>
    <t>Jänkäkurppa</t>
  </si>
  <si>
    <t>Taivaanvuohi</t>
  </si>
  <si>
    <t>Merisirri</t>
  </si>
  <si>
    <t>Pikkukajava</t>
  </si>
  <si>
    <t>Naurulokki</t>
  </si>
  <si>
    <t>Kalalokki</t>
  </si>
  <si>
    <t>Selkälokki</t>
  </si>
  <si>
    <t>Harmaalokki</t>
  </si>
  <si>
    <t>Merilokki</t>
  </si>
  <si>
    <t>Isolokki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</si>
  <si>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</si>
  <si>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</si>
  <si>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</si>
  <si>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</si>
  <si>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</si>
  <si>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</si>
  <si>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</si>
  <si>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Varpuspöllö</t>
  </si>
  <si>
    <t>Lehtopöllö</t>
  </si>
  <si>
    <t>Viirupöllö</t>
  </si>
  <si>
    <t>Harmaapäätikka</t>
  </si>
  <si>
    <t>Palokärki</t>
  </si>
  <si>
    <t>Käpytikka</t>
  </si>
  <si>
    <t>Pikkutikka</t>
  </si>
  <si>
    <t>Pohjantikka</t>
  </si>
  <si>
    <t>Kangaskiuru</t>
  </si>
  <si>
    <t>Niittykirvinen</t>
  </si>
  <si>
    <t>Västäräkki</t>
  </si>
  <si>
    <t>Tilhi</t>
  </si>
  <si>
    <t>Koskikara</t>
  </si>
  <si>
    <t>Peukaloinen</t>
  </si>
  <si>
    <t>Rautiainen</t>
  </si>
  <si>
    <t>Punarinta</t>
  </si>
  <si>
    <t>Mustarastas</t>
  </si>
  <si>
    <t>Räkättirastas</t>
  </si>
  <si>
    <t>Laulurastas</t>
  </si>
  <si>
    <t>Punakylkirastas</t>
  </si>
  <si>
    <t>Kulorastas</t>
  </si>
  <si>
    <t>Mustapääkerttu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</si>
  <si>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</si>
  <si>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</si>
  <si>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</si>
  <si>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</si>
  <si>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</si>
  <si>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</si>
  <si>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</si>
  <si>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</si>
  <si>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</si>
  <si>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</si>
  <si>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</si>
  <si>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</si>
  <si>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</si>
  <si>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</si>
  <si>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</si>
  <si>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</si>
  <si>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</si>
  <si>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</si>
  <si>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</si>
  <si>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</si>
  <si>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</si>
  <si>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</si>
  <si>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</si>
  <si>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Nokkavarpunen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</si>
  <si>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</si>
  <si>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</si>
  <si>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</si>
  <si>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</si>
  <si>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</si>
  <si>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</si>
  <si>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</si>
  <si>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Pikkukäpylintu</t>
  </si>
  <si>
    <t>Käpylintulaji</t>
  </si>
  <si>
    <t>Isokäpylintu</t>
  </si>
  <si>
    <t>Taviokuurna</t>
  </si>
  <si>
    <t>Punatulkku</t>
  </si>
  <si>
    <t>Pulmunen</t>
  </si>
  <si>
    <t>Keltasirkku</t>
  </si>
  <si>
    <t>Pajusirkku</t>
  </si>
  <si>
    <t>Yhteensä yks./10km</t>
  </si>
  <si>
    <t>Yhteensä lajeja</t>
  </si>
  <si>
    <t>Reitti</t>
  </si>
  <si>
    <t>Laskijat</t>
  </si>
  <si>
    <t>Kaarina, Empo-Vuolahti</t>
  </si>
  <si>
    <t>Koski Koivukylä</t>
  </si>
  <si>
    <t>Kustavi Laupunen</t>
  </si>
  <si>
    <t>Laitila Pehtjärvi</t>
  </si>
  <si>
    <t>Lieto Littoistenjärvi</t>
  </si>
  <si>
    <t>Mietoinen Mynälahti</t>
  </si>
  <si>
    <t>Mynämäki Laajokivarsi</t>
  </si>
  <si>
    <t>Mynämäki, Suorsala</t>
  </si>
  <si>
    <t>Piikkiö Harvaluoto</t>
  </si>
  <si>
    <t>Rymättylä, Aasla</t>
  </si>
  <si>
    <t>Lennart Saari</t>
  </si>
  <si>
    <t>Rymättylä, Brunnila-Röölä</t>
  </si>
  <si>
    <t>Rymättylä Heinäinen</t>
  </si>
  <si>
    <t>Turku, Hirvensalo</t>
  </si>
  <si>
    <t>Turku Ruissalo Kuuva</t>
  </si>
  <si>
    <t>Turku Ruissalo Keski</t>
  </si>
  <si>
    <t>Turku Takakirves</t>
  </si>
  <si>
    <t>Yläne Vaskijärvi</t>
  </si>
  <si>
    <t>Keskusta-Parsila</t>
  </si>
  <si>
    <t>Rauvolanlahti</t>
  </si>
  <si>
    <t>SAU</t>
  </si>
  <si>
    <t>Keskusta</t>
  </si>
  <si>
    <t>Sauvo, Keskusta</t>
  </si>
  <si>
    <t>Erkki Hellman*</t>
  </si>
  <si>
    <t>RUS</t>
  </si>
  <si>
    <t>Keskusta-Merttelä</t>
  </si>
  <si>
    <t>Rusko, Keskusta-Merttelä</t>
  </si>
  <si>
    <t>Rainer Grönholm*</t>
  </si>
  <si>
    <t xml:space="preserve">* tarkoittaa, että olen kerännyt tiedon </t>
  </si>
  <si>
    <t>http://www.fmnh.helsinki.fi/seurannat/index.htm</t>
  </si>
  <si>
    <t>Luonnontieteellisen keskusmuseon sivuilta</t>
  </si>
  <si>
    <t>KK-Kallionokka</t>
  </si>
  <si>
    <t>Yläne, Kk-Kallionokka</t>
  </si>
  <si>
    <t>Esko Gustafsson</t>
  </si>
  <si>
    <t>Seppälä</t>
  </si>
  <si>
    <t>Laitila, Seppälä</t>
  </si>
  <si>
    <t>Järämäki-Ihala</t>
  </si>
  <si>
    <t>Krookila-Metsäaro</t>
  </si>
  <si>
    <t>Raisio, Järämäki-Ihala</t>
  </si>
  <si>
    <t>Raisio, Krookila-Metsäaro</t>
  </si>
  <si>
    <t>PAI</t>
  </si>
  <si>
    <t>Kevolan ymp.</t>
  </si>
  <si>
    <t>Paimio, Kevolan ymp</t>
  </si>
  <si>
    <t>Valkoselkätikka</t>
  </si>
  <si>
    <t>Kirjosiipikäpylintu</t>
  </si>
  <si>
    <t>Riekko</t>
  </si>
  <si>
    <t>Hiiripöllö</t>
  </si>
  <si>
    <t>Kiuru</t>
  </si>
  <si>
    <t>Lapintiainen</t>
  </si>
  <si>
    <t>Jouhisorsa</t>
  </si>
  <si>
    <t>1950-l</t>
  </si>
  <si>
    <t>1960-l</t>
  </si>
  <si>
    <t>1970-l</t>
  </si>
  <si>
    <t>1980-l</t>
  </si>
  <si>
    <t>1990-l</t>
  </si>
  <si>
    <t>Helmipöllö</t>
  </si>
  <si>
    <t>2000-l</t>
  </si>
  <si>
    <t>Turku, Rauvolanlahti</t>
  </si>
  <si>
    <t>Mynämäki, Keskusta-Parsila</t>
  </si>
  <si>
    <t>Eckerö, Storby</t>
  </si>
  <si>
    <t>Eckerö, Skag</t>
  </si>
  <si>
    <t>Eckerö, Långnabban</t>
  </si>
  <si>
    <t>Ruokki</t>
  </si>
  <si>
    <t>Hammarland, Tellholm</t>
  </si>
  <si>
    <t>Hammarland</t>
  </si>
  <si>
    <t>Jomala, Kungsö</t>
  </si>
  <si>
    <t>Jomala, Möckelö</t>
  </si>
  <si>
    <t>Jomala, Hammarudda</t>
  </si>
  <si>
    <t>Jomala, Jomala kk</t>
  </si>
  <si>
    <t>Lemland, kk</t>
  </si>
  <si>
    <t>Lemland, Apalholm</t>
  </si>
  <si>
    <t>Lemland, Järsö-Nåtö</t>
  </si>
  <si>
    <t>Mariehamn, City</t>
  </si>
  <si>
    <t>Ahvenanmaa, yksilöt/
10 reittikm</t>
  </si>
  <si>
    <t>YHTEENSÄ yksilöitä Varsinais-Suomi</t>
  </si>
  <si>
    <t>Finström, Emkarby</t>
  </si>
  <si>
    <t>Saltvik, Saltvik</t>
  </si>
  <si>
    <t>Sund, Sund</t>
  </si>
  <si>
    <t>1956/57-58/59 yks./10km keskiarvo</t>
  </si>
  <si>
    <t>1959/60-68/69 yks./10km keskiarvo</t>
  </si>
  <si>
    <t>1969/70-78/79 yks./10km keskiarvo</t>
  </si>
  <si>
    <t>1979/80-88/89 yks./10km keskiarvo</t>
  </si>
  <si>
    <t>1989/90-98/99 yks./10km keskiarvo</t>
  </si>
  <si>
    <t>Ahvenanmaa 
yksilömäärä/10 reittikm</t>
  </si>
  <si>
    <t>Varsinais-Suomi yksilömäärä/10 reittikm</t>
  </si>
  <si>
    <t>Joululaskennat Ahvenanmaalla</t>
  </si>
  <si>
    <t>SAL</t>
  </si>
  <si>
    <t>Ollikkala</t>
  </si>
  <si>
    <t>Salo, Ollikkala</t>
  </si>
  <si>
    <t>*Asko Suoranta</t>
  </si>
  <si>
    <t>*Juha Kylänpää</t>
  </si>
  <si>
    <t>*Kai Norrdahl</t>
  </si>
  <si>
    <t>HAL</t>
  </si>
  <si>
    <t>Halikko, Angelniemi</t>
  </si>
  <si>
    <t>Raisio, Kaanaa-Pirilä</t>
  </si>
  <si>
    <t>Kaanaa-Pirilä</t>
  </si>
  <si>
    <t>Kiparluoto</t>
  </si>
  <si>
    <t>Kustavi, Kiparluoto</t>
  </si>
  <si>
    <t>*Timo Kurki</t>
  </si>
  <si>
    <t>Pikkulokki</t>
  </si>
  <si>
    <t>Särkisalo, Förby-Finby</t>
  </si>
  <si>
    <t>Kurki</t>
  </si>
  <si>
    <t>Kaarina, Pohjanpelto</t>
  </si>
  <si>
    <t>Turku, Kohmo-Pääskyvuori</t>
  </si>
  <si>
    <t>Kohmo-Pääskyvuori</t>
  </si>
  <si>
    <t>Muuttohaukka</t>
  </si>
  <si>
    <t>Naantali, Luolalanjärvi</t>
  </si>
  <si>
    <t>Pansio-Perno</t>
  </si>
  <si>
    <t>Turku, Pansio-Perno</t>
  </si>
  <si>
    <t>*Markus Ahola</t>
  </si>
  <si>
    <t>ALA</t>
  </si>
  <si>
    <t>Alastaro, Koskenkylä</t>
  </si>
  <si>
    <t>Erkki Kallio</t>
  </si>
  <si>
    <t>Mellilä, Tuohimaa</t>
  </si>
  <si>
    <t>MEL</t>
  </si>
  <si>
    <t>Tuohimaa</t>
  </si>
  <si>
    <t>Kuningaskalastaja</t>
  </si>
  <si>
    <t>Ahvenanmaa</t>
  </si>
  <si>
    <t>1999/00-08/09 yks./10km keskiarvo</t>
  </si>
  <si>
    <t>09/10</t>
  </si>
  <si>
    <t>Kalanti kk-Rohijärvi</t>
  </si>
  <si>
    <t>Uusikaupunki, Kalanti kk-Rohijärvi</t>
  </si>
  <si>
    <t>Rusko, Vahto</t>
  </si>
  <si>
    <t>Vahto</t>
  </si>
  <si>
    <t>Päivi Sirkiä*, Peter Uppstu</t>
  </si>
  <si>
    <t>TAI</t>
  </si>
  <si>
    <t>kk-Kolkanaukko</t>
  </si>
  <si>
    <t>Taivassalo, kk-Kolkanaukko</t>
  </si>
  <si>
    <t>Asko Suoranta*</t>
  </si>
  <si>
    <t>Liejukana</t>
  </si>
  <si>
    <t>10/11</t>
  </si>
  <si>
    <t>Pohjanpelto</t>
  </si>
  <si>
    <t>Angelniemi</t>
  </si>
  <si>
    <t>Empo-Vuolahti</t>
  </si>
  <si>
    <t>Petri Vainio</t>
  </si>
  <si>
    <t>Koskenkylä</t>
  </si>
  <si>
    <t>Koivukylä</t>
  </si>
  <si>
    <t>MAR</t>
  </si>
  <si>
    <t>Prunkila</t>
  </si>
  <si>
    <t>Jorma Kirjonen</t>
  </si>
  <si>
    <t>ASK</t>
  </si>
  <si>
    <t>Louhisaari</t>
  </si>
  <si>
    <t>Askainen, Louhisaari</t>
  </si>
  <si>
    <t>KOR</t>
  </si>
  <si>
    <t>Utö</t>
  </si>
  <si>
    <t>Korppoo, Utö</t>
  </si>
  <si>
    <t>+</t>
  </si>
  <si>
    <t>Tunturikiuru</t>
  </si>
  <si>
    <t>11/12</t>
  </si>
  <si>
    <t>*Rauno Laine</t>
  </si>
  <si>
    <t>Uusikaupunki, Hanko</t>
  </si>
  <si>
    <t>*Pekka Alho, Tom Lindbom</t>
  </si>
  <si>
    <t>Hanko</t>
  </si>
  <si>
    <t>Luotokirvinen</t>
  </si>
  <si>
    <t>Marttila, Keskusta</t>
  </si>
  <si>
    <t>Ruokorauma</t>
  </si>
  <si>
    <t>Rymättylä, Ruokorauma</t>
  </si>
  <si>
    <t>*Heikki Lehtonen</t>
  </si>
  <si>
    <t>Merihanhi</t>
  </si>
  <si>
    <t>Vartsala</t>
  </si>
  <si>
    <t>Kustavi, Vartsala</t>
  </si>
  <si>
    <t>Tiltaltti</t>
  </si>
  <si>
    <t>Esko Gustafsson, Veijo Peltola</t>
  </si>
  <si>
    <t>*Harri Päivärinta</t>
  </si>
  <si>
    <t>Finnström, Emkarby</t>
  </si>
  <si>
    <t>Reitin keskimääräinen yksilömäärä</t>
  </si>
  <si>
    <t>Reitin keskimääräinen lajimäärä</t>
  </si>
  <si>
    <t>1956/57-58/59 yks./10km 
keskiarvo</t>
  </si>
  <si>
    <t>1959/60-68/69 yks./10km 
keskiarvo</t>
  </si>
  <si>
    <t>1969/70-78/79 yks./10km 
keskiarvo</t>
  </si>
  <si>
    <t>1979/80-88/89 yks./10km 
keskiarvo</t>
  </si>
  <si>
    <t>1989/90-98/99 yks./10km 
keskiarvo</t>
  </si>
  <si>
    <t>1999/00-08/09 yks./10km 
keskiarvo</t>
  </si>
  <si>
    <t>Jarmo Laine, Emma Kosonen</t>
  </si>
  <si>
    <t>Parainen, Attu</t>
  </si>
  <si>
    <t>*Pettersson Kaj-Ove, Blomqvist Bertil, Marcus Duncker</t>
  </si>
  <si>
    <t>Attu</t>
  </si>
  <si>
    <t>Muhkuri</t>
  </si>
  <si>
    <t>12/13</t>
  </si>
  <si>
    <t>*Arvi Uotila, Uotila Tuomas, Perttu Uotila</t>
  </si>
  <si>
    <t>2010-l</t>
  </si>
  <si>
    <t>Kettusirkku</t>
  </si>
  <si>
    <t>*Arvi Uotila, Uotila Tuomas</t>
  </si>
  <si>
    <t>TAR</t>
  </si>
  <si>
    <t>Halikonlahti</t>
  </si>
  <si>
    <t>Salo, Halikonlahti</t>
  </si>
  <si>
    <t>*Jari Lähteenoja, Seppo Sällylä</t>
  </si>
  <si>
    <t>Golfkenttä</t>
  </si>
  <si>
    <t>Uusikaupunki, Golfkenttä</t>
  </si>
  <si>
    <t>*Airikkala, Kari ja Aira Lukin</t>
  </si>
  <si>
    <t>*Ville Räihä, Olli Kanerva</t>
  </si>
  <si>
    <t>Tarvasjoki, Prunkila</t>
  </si>
  <si>
    <t>Pekka Salmi*, Juhani Salmi, Laine Petri</t>
  </si>
  <si>
    <t>HOU</t>
  </si>
  <si>
    <t>Kivimo</t>
  </si>
  <si>
    <t>Houtskär, Kivimo</t>
  </si>
  <si>
    <t>*Koivula Matti, Silvonen Johannes</t>
  </si>
  <si>
    <t>*Laitasalo Jari, Meller Kalle</t>
  </si>
  <si>
    <t>järjestäjänä Lasse J. Laine</t>
  </si>
  <si>
    <t>13/14</t>
  </si>
  <si>
    <t xml:space="preserve">Varsinais-Suomen lajikohtainen yksilömäärä
10 reittikilometriä kohden 
</t>
  </si>
  <si>
    <t>2009/10-12/13 yks./10km keskiarvo</t>
  </si>
  <si>
    <t>Ahvenanmaa keskiarvo yksilöitä/
10reittikm 09/10-12/13</t>
  </si>
  <si>
    <t>Ahvenanmaa keskiarvo yksilöitä/
10reittikm 03/04-08/09</t>
  </si>
  <si>
    <t>2009/10-12/13 yks./10km 
keskiarvo</t>
  </si>
  <si>
    <t>Keskiarvo yksilöitä/
10reittikm 09/10-12/13</t>
  </si>
  <si>
    <t>Keskiarvo yksilöitä/
10reittikm 03/04-08/09</t>
  </si>
  <si>
    <t>Raimo Hyvönen*, Annele Hyvönen</t>
  </si>
  <si>
    <t>Jari Kårlund*, Raino Suni</t>
  </si>
  <si>
    <t>*Kim Kuntze</t>
  </si>
  <si>
    <t>Nauvo, Ängsö</t>
  </si>
  <si>
    <t>*Uusitalo Raimo, Perko Pentti</t>
  </si>
  <si>
    <t>NAU</t>
  </si>
  <si>
    <t>Ängsö</t>
  </si>
  <si>
    <t>*Ilona Heiskari</t>
  </si>
  <si>
    <t>*Jorma Tenovuo ja kaksi muuta henkilöä</t>
  </si>
  <si>
    <t>*Rainer Grönholm ja 3 muuta</t>
  </si>
  <si>
    <t>Kai Kankare*, Ari Koskinen, Kaija Koskinen, Jukka Holmström</t>
  </si>
  <si>
    <t>*Kim Kuntze, Andrejeff Sebastian, Herva Pyry</t>
  </si>
  <si>
    <t>MAS</t>
  </si>
  <si>
    <t>Ohensaari</t>
  </si>
  <si>
    <t>Masku, Ohensaari</t>
  </si>
  <si>
    <t>*Jyri Juuti</t>
  </si>
  <si>
    <t>*Kalle Rainio, Miia Rainio</t>
  </si>
  <si>
    <t>Turku, Föri-Satama</t>
  </si>
  <si>
    <t>*Tom Lindbom, Jukka Sillanpää, Petri Helminen</t>
  </si>
  <si>
    <t>Föri-Satama</t>
  </si>
  <si>
    <t>Ruissalo</t>
  </si>
  <si>
    <t>Turku, Ruissalo</t>
  </si>
  <si>
    <t>*Jouko Lehtonen</t>
  </si>
  <si>
    <t>Salo, Keskusta</t>
  </si>
  <si>
    <t>Stortervo-Mågby</t>
  </si>
  <si>
    <t>Parainen, Stortervo-Mågby</t>
  </si>
  <si>
    <t>*Ahlström Tom</t>
  </si>
  <si>
    <t>Kai Kankare*, Ari Koskinen, Kaija Koskinen, Tiihonen Kirsi</t>
  </si>
  <si>
    <t>*Markku Hyvönen, Reko Leino, Peter Uppstu</t>
  </si>
  <si>
    <t>*Koivula Matti, Seimola Tuomas</t>
  </si>
  <si>
    <t>*Koivula Matti, Mäkinen Antto</t>
  </si>
  <si>
    <t>Harmaasorsa</t>
  </si>
  <si>
    <t>*Lampinen Markus, Välimäki Kaisa</t>
  </si>
  <si>
    <t>*Laukkanen Sampo, Meller Kalle</t>
  </si>
  <si>
    <t>*Eriksson Heikki, Silvonen Johannes</t>
  </si>
  <si>
    <t>*Laukkanen Sampo, Janhonen Timo</t>
  </si>
  <si>
    <t>KEM</t>
  </si>
  <si>
    <t>Sandö</t>
  </si>
  <si>
    <t>Kemiö, Sandö</t>
  </si>
  <si>
    <t>Jari Kårlund</t>
  </si>
  <si>
    <t>*Meller Kalle, Hintikka Jukka, Lampinen Markus, Janhonen Timo</t>
  </si>
  <si>
    <t>Osmo Kivivuori, Kari Ahtiainen, Petri Varjonen</t>
  </si>
  <si>
    <t>Luolalanjärvi</t>
  </si>
  <si>
    <t>Markus Rantala*</t>
  </si>
  <si>
    <t>*Mäkinen Antto, Eriksson Heikki, Pavon-Jordan, Diego</t>
  </si>
  <si>
    <t>*Välimäki Kaisa, Seimola Tuomas, Pavon-Jordan Diego</t>
  </si>
  <si>
    <t>*Välimäki Kaisa, Pavon-Jordan Diego, Eriksson Heikki, Lasse J.Laine</t>
  </si>
  <si>
    <t>Päivi Sirkiä*, Sami Sirkiä</t>
  </si>
  <si>
    <t>*Lampinen Markus, Laitasalo Jari, Janhonen Timo, Hintikka Jukka</t>
  </si>
  <si>
    <t>*Koivula, Matti, Välimäki Kaisa, Laitasalo Jari, Hintikka Jukka, Silvonen Johannes, Mäkinen Antto, Eriksson Heikki, Laukkanen Sampo, Pavon-Jordan Diego, Janhonen Timo</t>
  </si>
  <si>
    <t>*Lampinen Markus, Meller Kalle, Laine Lasse J.</t>
  </si>
  <si>
    <t>Laupunen</t>
  </si>
  <si>
    <t>*Seppo Kallio, Sirpa Kallio, Neuvonen Seppo</t>
  </si>
  <si>
    <t>*Rantala Markus</t>
  </si>
  <si>
    <t>*Laitasalo Jari, Laukkanen Sampo, Seimola Tuomas, Mäkinen Antto</t>
  </si>
  <si>
    <t>*Hannu Ekblom, Raija Ekblom, Timo Helle, Aino Loivaranta, Pekka Loivaranta</t>
  </si>
  <si>
    <t>SÄR</t>
  </si>
  <si>
    <t>Förby-Finnby</t>
  </si>
  <si>
    <t>Esa Lehikoinen, Marketta Lehikoinen</t>
  </si>
  <si>
    <t>Rymättylä, Röödilä</t>
  </si>
  <si>
    <t>*Timo Nurmi</t>
  </si>
  <si>
    <t>Röödilä</t>
  </si>
  <si>
    <t>*Kari Saari, Tuula Saari</t>
  </si>
  <si>
    <t>Naantali, Satama</t>
  </si>
  <si>
    <t>Satama</t>
  </si>
  <si>
    <t>Salo, Sirkkula</t>
  </si>
  <si>
    <t>Sirkkula</t>
  </si>
  <si>
    <t>Pöytyä, Kyrö-Isorahka</t>
  </si>
  <si>
    <t>*Veli-Matti Karlin</t>
  </si>
  <si>
    <t>PÖY</t>
  </si>
  <si>
    <t>Kyrö-Isorahka</t>
  </si>
  <si>
    <t>Paimio, Vista</t>
  </si>
  <si>
    <t>*Tapani Numminen, Matti Eloranta</t>
  </si>
  <si>
    <t>Vista</t>
  </si>
  <si>
    <t>Uusikaupunki, Sundholma</t>
  </si>
  <si>
    <t>*Antti Karlin</t>
  </si>
  <si>
    <t>Sundholma</t>
  </si>
  <si>
    <t>Turku, Halinen-Lonttinen</t>
  </si>
  <si>
    <t>*Timo Leino</t>
  </si>
  <si>
    <t>Halinen-Lonttinen</t>
  </si>
  <si>
    <t>Turku, Muhkuri II</t>
  </si>
  <si>
    <t>Uusikaupunki, Lepäinen</t>
  </si>
  <si>
    <t>Lepäinen</t>
  </si>
  <si>
    <t>SUO</t>
  </si>
  <si>
    <t>Laidike</t>
  </si>
  <si>
    <t>Suomusjärvi, Laidike</t>
  </si>
  <si>
    <t>*Timo Leino, Tuomo Leino</t>
  </si>
  <si>
    <t>Rymättylä, Kunstenniemi</t>
  </si>
  <si>
    <t>*Jukka Lehtinen</t>
  </si>
  <si>
    <t>Kunstenniemi</t>
  </si>
  <si>
    <t>Parainen, Heisala</t>
  </si>
  <si>
    <t>*Tapio Koskela, Talja Kristiina</t>
  </si>
  <si>
    <t>Heisala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</si>
</sst>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</numFmts>
  <fonts count="12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1" xfId="0" applyFon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Fill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textRotation="90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 textRotation="90"/>
    </xf>
    <xf numFmtId="0" fontId="2" fillId="0" borderId="0" xfId="0" applyFont="1" applyAlignment="1">
      <alignment horizontal="center" textRotation="90" wrapText="1"/>
    </xf>
    <xf numFmtId="0" fontId="0" fillId="0" borderId="9" xfId="0" applyBorder="1" applyAlignment="1">
      <alignment horizontal="center" textRotation="90"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textRotation="90"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2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0" xfId="0" applyFont="1" applyAlignment="1">
      <alignment horizontal="center" textRotation="90"/>
    </xf>
    <xf numFmtId="1" fontId="2" fillId="0" borderId="14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textRotation="90" wrapText="1"/>
    </xf>
    <xf numFmtId="0" fontId="2" fillId="0" borderId="10" xfId="0" applyNumberFormat="1" applyFont="1" applyBorder="1" applyAlignment="1">
      <alignment/>
    </xf>
    <xf numFmtId="0" fontId="0" fillId="0" borderId="0" xfId="0" applyFont="1" applyAlignment="1">
      <alignment horizontal="center" textRotation="90" wrapText="1"/>
    </xf>
    <xf numFmtId="1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NumberForma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16" fontId="0" fillId="0" borderId="0" xfId="0" applyNumberFormat="1" applyAlignment="1" quotePrefix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" fontId="4" fillId="0" borderId="2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6" fontId="0" fillId="0" borderId="21" xfId="0" applyNumberFormat="1" applyBorder="1" applyAlignment="1" quotePrefix="1">
      <alignment horizontal="center"/>
    </xf>
    <xf numFmtId="1" fontId="0" fillId="2" borderId="0" xfId="0" applyNumberFormat="1" applyFill="1" applyBorder="1" applyAlignment="1">
      <alignment/>
    </xf>
    <xf numFmtId="1" fontId="0" fillId="2" borderId="22" xfId="0" applyNumberFormat="1" applyFill="1" applyBorder="1" applyAlignment="1">
      <alignment/>
    </xf>
    <xf numFmtId="1" fontId="0" fillId="2" borderId="23" xfId="0" applyNumberFormat="1" applyFill="1" applyBorder="1" applyAlignment="1">
      <alignment/>
    </xf>
    <xf numFmtId="1" fontId="0" fillId="2" borderId="24" xfId="0" applyNumberFormat="1" applyFill="1" applyBorder="1" applyAlignment="1">
      <alignment/>
    </xf>
    <xf numFmtId="1" fontId="0" fillId="2" borderId="25" xfId="0" applyNumberFormat="1" applyFill="1" applyBorder="1" applyAlignment="1">
      <alignment/>
    </xf>
    <xf numFmtId="1" fontId="0" fillId="2" borderId="26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1" fontId="2" fillId="0" borderId="22" xfId="0" applyNumberFormat="1" applyFont="1" applyBorder="1" applyAlignment="1">
      <alignment/>
    </xf>
    <xf numFmtId="1" fontId="2" fillId="2" borderId="10" xfId="0" applyNumberFormat="1" applyFont="1" applyFill="1" applyBorder="1" applyAlignment="1">
      <alignment/>
    </xf>
    <xf numFmtId="1" fontId="2" fillId="2" borderId="0" xfId="0" applyNumberFormat="1" applyFont="1" applyFill="1" applyAlignment="1">
      <alignment/>
    </xf>
    <xf numFmtId="49" fontId="0" fillId="0" borderId="0" xfId="0" applyNumberFormat="1" applyBorder="1" applyAlignment="1" quotePrefix="1">
      <alignment horizontal="center"/>
    </xf>
    <xf numFmtId="49" fontId="2" fillId="0" borderId="0" xfId="0" applyNumberFormat="1" applyFont="1" applyBorder="1" applyAlignment="1" quotePrefix="1">
      <alignment horizontal="center"/>
    </xf>
    <xf numFmtId="49" fontId="2" fillId="0" borderId="10" xfId="0" applyNumberFormat="1" applyFont="1" applyBorder="1" applyAlignment="1" quotePrefix="1">
      <alignment horizontal="center"/>
    </xf>
    <xf numFmtId="49" fontId="2" fillId="0" borderId="0" xfId="0" applyNumberFormat="1" applyFont="1" applyAlignment="1" quotePrefix="1">
      <alignment horizontal="center"/>
    </xf>
    <xf numFmtId="1" fontId="0" fillId="2" borderId="27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1" fontId="0" fillId="0" borderId="28" xfId="0" applyNumberFormat="1" applyFont="1" applyBorder="1" applyAlignment="1">
      <alignment/>
    </xf>
    <xf numFmtId="0" fontId="1" fillId="2" borderId="0" xfId="0" applyFont="1" applyFill="1" applyAlignment="1">
      <alignment/>
    </xf>
    <xf numFmtId="1" fontId="0" fillId="0" borderId="29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24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31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7" xfId="0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2" fontId="2" fillId="2" borderId="23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2" fontId="0" fillId="2" borderId="0" xfId="0" applyNumberForma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23" xfId="0" applyNumberFormat="1" applyFont="1" applyBorder="1" applyAlignment="1">
      <alignment/>
    </xf>
    <xf numFmtId="49" fontId="2" fillId="0" borderId="4" xfId="0" applyNumberFormat="1" applyFont="1" applyBorder="1" applyAlignment="1" quotePrefix="1">
      <alignment horizontal="center"/>
    </xf>
    <xf numFmtId="1" fontId="2" fillId="0" borderId="21" xfId="0" applyNumberFormat="1" applyFont="1" applyBorder="1" applyAlignment="1">
      <alignment/>
    </xf>
    <xf numFmtId="0" fontId="0" fillId="0" borderId="0" xfId="0" applyBorder="1" applyAlignment="1" quotePrefix="1">
      <alignment horizontal="center"/>
    </xf>
    <xf numFmtId="49" fontId="0" fillId="0" borderId="32" xfId="0" applyNumberFormat="1" applyBorder="1" applyAlignment="1" quotePrefix="1">
      <alignment horizontal="center"/>
    </xf>
    <xf numFmtId="1" fontId="0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1" fontId="2" fillId="2" borderId="30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31" xfId="0" applyNumberFormat="1" applyFont="1" applyBorder="1" applyAlignment="1">
      <alignment/>
    </xf>
    <xf numFmtId="2" fontId="0" fillId="0" borderId="10" xfId="0" applyNumberFormat="1" applyBorder="1" applyAlignment="1" quotePrefix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 quotePrefix="1">
      <alignment/>
    </xf>
    <xf numFmtId="2" fontId="0" fillId="0" borderId="3" xfId="0" applyNumberFormat="1" applyBorder="1" applyAlignment="1">
      <alignment/>
    </xf>
    <xf numFmtId="1" fontId="4" fillId="0" borderId="28" xfId="0" applyNumberFormat="1" applyFont="1" applyBorder="1" applyAlignment="1">
      <alignment/>
    </xf>
    <xf numFmtId="2" fontId="0" fillId="3" borderId="16" xfId="0" applyNumberFormat="1" applyFont="1" applyFill="1" applyBorder="1" applyAlignment="1">
      <alignment/>
    </xf>
    <xf numFmtId="2" fontId="0" fillId="3" borderId="4" xfId="0" applyNumberFormat="1" applyFont="1" applyFill="1" applyBorder="1" applyAlignment="1">
      <alignment/>
    </xf>
    <xf numFmtId="2" fontId="0" fillId="3" borderId="5" xfId="0" applyNumberFormat="1" applyFont="1" applyFill="1" applyBorder="1" applyAlignment="1">
      <alignment/>
    </xf>
    <xf numFmtId="2" fontId="5" fillId="3" borderId="0" xfId="0" applyNumberFormat="1" applyFont="1" applyFill="1" applyAlignment="1">
      <alignment/>
    </xf>
    <xf numFmtId="0" fontId="0" fillId="2" borderId="33" xfId="0" applyNumberFormat="1" applyFill="1" applyBorder="1" applyAlignment="1">
      <alignment/>
    </xf>
    <xf numFmtId="0" fontId="0" fillId="3" borderId="15" xfId="0" applyNumberFormat="1" applyFill="1" applyBorder="1" applyAlignment="1">
      <alignment/>
    </xf>
    <xf numFmtId="1" fontId="0" fillId="3" borderId="4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34" xfId="0" applyFont="1" applyBorder="1" applyAlignment="1">
      <alignment/>
    </xf>
    <xf numFmtId="2" fontId="2" fillId="0" borderId="35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4" xfId="0" applyNumberFormat="1" applyFont="1" applyFill="1" applyBorder="1" applyAlignment="1">
      <alignment/>
    </xf>
    <xf numFmtId="1" fontId="2" fillId="0" borderId="4" xfId="0" applyNumberFormat="1" applyFont="1" applyBorder="1" applyAlignment="1">
      <alignment/>
    </xf>
    <xf numFmtId="49" fontId="2" fillId="0" borderId="3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10" fillId="0" borderId="0" xfId="0" applyFont="1" applyBorder="1" applyAlignment="1">
      <alignment textRotation="90" wrapText="1"/>
    </xf>
    <xf numFmtId="49" fontId="0" fillId="0" borderId="0" xfId="0" applyNumberFormat="1" applyFont="1" applyAlignment="1">
      <alignment horizontal="center"/>
    </xf>
    <xf numFmtId="2" fontId="0" fillId="0" borderId="38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0" fillId="0" borderId="40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1" fontId="5" fillId="3" borderId="22" xfId="0" applyNumberFormat="1" applyFont="1" applyFill="1" applyBorder="1" applyAlignment="1">
      <alignment/>
    </xf>
    <xf numFmtId="1" fontId="0" fillId="2" borderId="13" xfId="0" applyNumberFormat="1" applyFill="1" applyBorder="1" applyAlignment="1">
      <alignment/>
    </xf>
    <xf numFmtId="1" fontId="0" fillId="2" borderId="28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wrapText="1"/>
    </xf>
    <xf numFmtId="2" fontId="0" fillId="2" borderId="13" xfId="0" applyNumberFormat="1" applyFill="1" applyBorder="1" applyAlignment="1">
      <alignment/>
    </xf>
    <xf numFmtId="2" fontId="0" fillId="2" borderId="37" xfId="0" applyNumberFormat="1" applyFill="1" applyBorder="1" applyAlignment="1">
      <alignment/>
    </xf>
    <xf numFmtId="2" fontId="2" fillId="0" borderId="5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/>
    </xf>
    <xf numFmtId="1" fontId="0" fillId="4" borderId="0" xfId="0" applyNumberFormat="1" applyFill="1" applyBorder="1" applyAlignment="1">
      <alignment/>
    </xf>
    <xf numFmtId="1" fontId="0" fillId="4" borderId="25" xfId="0" applyNumberFormat="1" applyFill="1" applyBorder="1" applyAlignment="1">
      <alignment/>
    </xf>
    <xf numFmtId="0" fontId="4" fillId="0" borderId="0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51"/>
  <sheetViews>
    <sheetView tabSelected="1" workbookViewId="0" topLeftCell="A1">
      <pane xSplit="1" ySplit="4" topLeftCell="M13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5" sqref="N5"/>
    </sheetView>
  </sheetViews>
  <sheetFormatPr defaultColWidth="9.140625" defaultRowHeight="12.75"/>
  <cols>
    <col min="1" max="1" width="18.57421875" style="1" customWidth="1"/>
    <col min="2" max="2" width="6.140625" style="1" customWidth="1"/>
    <col min="3" max="3" width="6.00390625" style="1" customWidth="1"/>
    <col min="4" max="4" width="5.57421875" style="1" customWidth="1"/>
    <col min="5" max="5" width="6.28125" style="1" customWidth="1"/>
    <col min="6" max="6" width="6.00390625" style="1" customWidth="1"/>
    <col min="7" max="8" width="6.8515625" style="2" customWidth="1"/>
    <col min="9" max="13" width="6.7109375" style="0" customWidth="1"/>
    <col min="14" max="14" width="6.57421875" style="0" customWidth="1"/>
    <col min="15" max="19" width="6.7109375" style="0" customWidth="1"/>
    <col min="20" max="85" width="5.7109375" style="0" customWidth="1"/>
    <col min="105" max="16384" width="5.7109375" style="0" customWidth="1"/>
  </cols>
  <sheetData>
    <row r="1" ht="15" customHeight="1">
      <c r="A1" s="1" t="s">
        <v>0</v>
      </c>
    </row>
    <row r="2" spans="1:85" s="5" customFormat="1" ht="97.5" customHeight="1">
      <c r="A2" s="4"/>
      <c r="B2" s="24" t="s">
        <v>238</v>
      </c>
      <c r="C2" s="24" t="s">
        <v>239</v>
      </c>
      <c r="D2" s="24" t="s">
        <v>240</v>
      </c>
      <c r="E2" s="24" t="s">
        <v>241</v>
      </c>
      <c r="F2" s="24" t="s">
        <v>242</v>
      </c>
      <c r="G2" s="24" t="s">
        <v>278</v>
      </c>
      <c r="H2" s="24" t="s">
        <v>361</v>
      </c>
      <c r="I2" s="172" t="s">
        <v>360</v>
      </c>
      <c r="J2" s="172"/>
      <c r="K2" s="172"/>
      <c r="L2" s="172"/>
      <c r="M2" s="172"/>
      <c r="N2" s="41" t="s">
        <v>234</v>
      </c>
      <c r="O2" s="6" t="s">
        <v>1</v>
      </c>
      <c r="P2" s="58" t="s">
        <v>295</v>
      </c>
      <c r="Q2" s="58" t="s">
        <v>301</v>
      </c>
      <c r="R2" s="58" t="s">
        <v>292</v>
      </c>
      <c r="S2" s="58" t="s">
        <v>354</v>
      </c>
      <c r="T2" s="53" t="s">
        <v>293</v>
      </c>
      <c r="U2" s="60" t="s">
        <v>291</v>
      </c>
      <c r="V2" s="60" t="s">
        <v>404</v>
      </c>
      <c r="W2" s="60" t="s">
        <v>304</v>
      </c>
      <c r="X2" s="53" t="s">
        <v>296</v>
      </c>
      <c r="Y2" s="53" t="s">
        <v>256</v>
      </c>
      <c r="Z2" s="53" t="s">
        <v>418</v>
      </c>
      <c r="AA2" s="53" t="s">
        <v>319</v>
      </c>
      <c r="AB2" s="53" t="s">
        <v>2</v>
      </c>
      <c r="AC2" s="53" t="s">
        <v>194</v>
      </c>
      <c r="AD2" s="53" t="s">
        <v>3</v>
      </c>
      <c r="AE2" s="53" t="s">
        <v>181</v>
      </c>
      <c r="AF2" s="53" t="s">
        <v>380</v>
      </c>
      <c r="AG2" s="53" t="s">
        <v>275</v>
      </c>
      <c r="AH2" s="53" t="s">
        <v>4</v>
      </c>
      <c r="AI2" s="53" t="s">
        <v>178</v>
      </c>
      <c r="AJ2" s="53" t="s">
        <v>5</v>
      </c>
      <c r="AK2" s="53" t="s">
        <v>6</v>
      </c>
      <c r="AL2" s="53" t="s">
        <v>409</v>
      </c>
      <c r="AM2" s="53" t="s">
        <v>431</v>
      </c>
      <c r="AN2" s="53" t="s">
        <v>373</v>
      </c>
      <c r="AO2" s="53" t="s">
        <v>201</v>
      </c>
      <c r="AP2" s="53" t="s">
        <v>440</v>
      </c>
      <c r="AQ2" s="53" t="s">
        <v>336</v>
      </c>
      <c r="AR2" s="53" t="s">
        <v>459</v>
      </c>
      <c r="AS2" s="53" t="s">
        <v>391</v>
      </c>
      <c r="AT2" s="53" t="s">
        <v>7</v>
      </c>
      <c r="AU2" s="53" t="s">
        <v>437</v>
      </c>
      <c r="AV2" s="53" t="s">
        <v>196</v>
      </c>
      <c r="AW2" s="53" t="s">
        <v>197</v>
      </c>
      <c r="AX2" s="53" t="s">
        <v>255</v>
      </c>
      <c r="AY2" s="53" t="s">
        <v>185</v>
      </c>
      <c r="AZ2" s="53" t="s">
        <v>283</v>
      </c>
      <c r="BA2" s="53" t="s">
        <v>8</v>
      </c>
      <c r="BB2" s="53" t="s">
        <v>9</v>
      </c>
      <c r="BC2" s="53" t="s">
        <v>10</v>
      </c>
      <c r="BD2" s="53" t="s">
        <v>456</v>
      </c>
      <c r="BE2" s="53" t="s">
        <v>315</v>
      </c>
      <c r="BF2" s="53" t="s">
        <v>428</v>
      </c>
      <c r="BG2" s="53" t="s">
        <v>344</v>
      </c>
      <c r="BH2" s="53" t="s">
        <v>181</v>
      </c>
      <c r="BI2" s="53" t="s">
        <v>247</v>
      </c>
      <c r="BJ2" s="53" t="s">
        <v>433</v>
      </c>
      <c r="BK2" s="53" t="s">
        <v>181</v>
      </c>
      <c r="BL2" s="53" t="s">
        <v>451</v>
      </c>
      <c r="BM2" s="53" t="s">
        <v>424</v>
      </c>
      <c r="BN2" s="53" t="s">
        <v>286</v>
      </c>
      <c r="BO2" s="53" t="s">
        <v>298</v>
      </c>
      <c r="BP2" s="53" t="s">
        <v>386</v>
      </c>
      <c r="BQ2" s="53" t="s">
        <v>446</v>
      </c>
      <c r="BR2" s="53" t="s">
        <v>11</v>
      </c>
      <c r="BS2" s="53" t="s">
        <v>264</v>
      </c>
      <c r="BT2" s="53" t="s">
        <v>337</v>
      </c>
      <c r="BU2" s="53" t="s">
        <v>267</v>
      </c>
      <c r="BV2" s="53" t="s">
        <v>179</v>
      </c>
      <c r="BW2" s="53" t="s">
        <v>387</v>
      </c>
      <c r="BX2" s="53" t="s">
        <v>12</v>
      </c>
      <c r="BY2" s="53" t="s">
        <v>13</v>
      </c>
      <c r="BZ2" s="53" t="s">
        <v>14</v>
      </c>
      <c r="CA2" s="53" t="s">
        <v>347</v>
      </c>
      <c r="CB2" s="53" t="s">
        <v>312</v>
      </c>
      <c r="CC2" s="53" t="s">
        <v>280</v>
      </c>
      <c r="CD2" s="53" t="s">
        <v>449</v>
      </c>
      <c r="CE2" s="53" t="s">
        <v>443</v>
      </c>
      <c r="CF2" s="53" t="s">
        <v>191</v>
      </c>
      <c r="CG2" s="53" t="s">
        <v>15</v>
      </c>
    </row>
    <row r="3" spans="1:85" s="8" customFormat="1" ht="13.5" thickBot="1">
      <c r="A3" s="7" t="s">
        <v>17</v>
      </c>
      <c r="B3" s="23" t="s">
        <v>210</v>
      </c>
      <c r="C3" s="26" t="s">
        <v>211</v>
      </c>
      <c r="D3" s="26" t="s">
        <v>212</v>
      </c>
      <c r="E3" s="26" t="s">
        <v>213</v>
      </c>
      <c r="F3" s="26" t="s">
        <v>214</v>
      </c>
      <c r="G3" s="23" t="s">
        <v>216</v>
      </c>
      <c r="H3" s="23" t="s">
        <v>340</v>
      </c>
      <c r="I3" s="69" t="s">
        <v>279</v>
      </c>
      <c r="J3" s="69" t="s">
        <v>290</v>
      </c>
      <c r="K3" s="69" t="s">
        <v>308</v>
      </c>
      <c r="L3" s="140" t="s">
        <v>338</v>
      </c>
      <c r="M3" s="77" t="s">
        <v>359</v>
      </c>
      <c r="N3" s="121" t="s">
        <v>359</v>
      </c>
      <c r="O3" s="122" t="s">
        <v>359</v>
      </c>
      <c r="P3" s="51" t="s">
        <v>270</v>
      </c>
      <c r="Q3" s="51" t="s">
        <v>300</v>
      </c>
      <c r="R3" s="51" t="s">
        <v>252</v>
      </c>
      <c r="S3" s="51" t="s">
        <v>353</v>
      </c>
      <c r="T3" s="8" t="s">
        <v>18</v>
      </c>
      <c r="U3" s="23" t="s">
        <v>18</v>
      </c>
      <c r="V3" s="23" t="s">
        <v>403</v>
      </c>
      <c r="W3" s="23" t="s">
        <v>303</v>
      </c>
      <c r="X3" s="8" t="s">
        <v>19</v>
      </c>
      <c r="Y3" s="23" t="s">
        <v>20</v>
      </c>
      <c r="Z3" s="23" t="s">
        <v>20</v>
      </c>
      <c r="AA3" s="23" t="s">
        <v>20</v>
      </c>
      <c r="AB3" s="8" t="s">
        <v>21</v>
      </c>
      <c r="AC3" s="23" t="s">
        <v>21</v>
      </c>
      <c r="AD3" s="8" t="s">
        <v>22</v>
      </c>
      <c r="AE3" s="23" t="s">
        <v>297</v>
      </c>
      <c r="AF3" s="23" t="s">
        <v>379</v>
      </c>
      <c r="AG3" s="23" t="s">
        <v>274</v>
      </c>
      <c r="AH3" s="8" t="s">
        <v>23</v>
      </c>
      <c r="AI3" s="23" t="s">
        <v>24</v>
      </c>
      <c r="AJ3" s="23" t="s">
        <v>24</v>
      </c>
      <c r="AK3" s="8" t="s">
        <v>24</v>
      </c>
      <c r="AL3" s="23" t="s">
        <v>25</v>
      </c>
      <c r="AM3" s="23" t="s">
        <v>25</v>
      </c>
      <c r="AN3" s="23" t="s">
        <v>372</v>
      </c>
      <c r="AO3" s="23" t="s">
        <v>200</v>
      </c>
      <c r="AP3" s="23" t="s">
        <v>200</v>
      </c>
      <c r="AQ3" s="23" t="s">
        <v>26</v>
      </c>
      <c r="AR3" s="23" t="s">
        <v>26</v>
      </c>
      <c r="AS3" s="23" t="s">
        <v>26</v>
      </c>
      <c r="AT3" s="8" t="s">
        <v>27</v>
      </c>
      <c r="AU3" s="23" t="s">
        <v>436</v>
      </c>
      <c r="AV3" s="23" t="s">
        <v>28</v>
      </c>
      <c r="AW3" s="23" t="s">
        <v>28</v>
      </c>
      <c r="AX3" s="8" t="s">
        <v>28</v>
      </c>
      <c r="AY3" s="23" t="s">
        <v>184</v>
      </c>
      <c r="AZ3" s="23" t="s">
        <v>184</v>
      </c>
      <c r="BA3" s="8" t="s">
        <v>29</v>
      </c>
      <c r="BB3" s="8" t="s">
        <v>29</v>
      </c>
      <c r="BC3" s="8" t="s">
        <v>29</v>
      </c>
      <c r="BD3" s="23" t="s">
        <v>29</v>
      </c>
      <c r="BE3" s="23" t="s">
        <v>29</v>
      </c>
      <c r="BF3" s="23" t="s">
        <v>29</v>
      </c>
      <c r="BG3" s="23" t="s">
        <v>246</v>
      </c>
      <c r="BH3" s="23" t="s">
        <v>246</v>
      </c>
      <c r="BI3" s="23" t="s">
        <v>246</v>
      </c>
      <c r="BJ3" s="23" t="s">
        <v>246</v>
      </c>
      <c r="BK3" s="23" t="s">
        <v>180</v>
      </c>
      <c r="BL3" s="23" t="s">
        <v>450</v>
      </c>
      <c r="BM3" s="23" t="s">
        <v>423</v>
      </c>
      <c r="BN3" s="23" t="s">
        <v>285</v>
      </c>
      <c r="BO3" s="23" t="s">
        <v>343</v>
      </c>
      <c r="BP3" s="23" t="s">
        <v>30</v>
      </c>
      <c r="BQ3" s="23" t="s">
        <v>30</v>
      </c>
      <c r="BR3" s="8" t="s">
        <v>30</v>
      </c>
      <c r="BS3" s="23" t="s">
        <v>30</v>
      </c>
      <c r="BT3" s="23" t="s">
        <v>30</v>
      </c>
      <c r="BU3" s="23" t="s">
        <v>30</v>
      </c>
      <c r="BV3" s="23" t="s">
        <v>30</v>
      </c>
      <c r="BW3" s="23" t="s">
        <v>30</v>
      </c>
      <c r="BX3" s="8" t="s">
        <v>30</v>
      </c>
      <c r="BY3" s="8" t="s">
        <v>30</v>
      </c>
      <c r="BZ3" s="8" t="s">
        <v>30</v>
      </c>
      <c r="CA3" s="23" t="s">
        <v>31</v>
      </c>
      <c r="CB3" s="23" t="s">
        <v>31</v>
      </c>
      <c r="CC3" s="23" t="s">
        <v>31</v>
      </c>
      <c r="CD3" s="23" t="s">
        <v>31</v>
      </c>
      <c r="CE3" s="23" t="s">
        <v>31</v>
      </c>
      <c r="CF3" s="23" t="s">
        <v>32</v>
      </c>
      <c r="CG3" s="8" t="s">
        <v>32</v>
      </c>
    </row>
    <row r="4" spans="1:85" ht="13.5" thickBot="1">
      <c r="A4" s="10" t="s">
        <v>33</v>
      </c>
      <c r="B4" s="72">
        <v>165</v>
      </c>
      <c r="C4" s="73">
        <v>472</v>
      </c>
      <c r="D4" s="73">
        <v>570</v>
      </c>
      <c r="E4" s="73">
        <v>449</v>
      </c>
      <c r="F4" s="74">
        <v>517</v>
      </c>
      <c r="G4" s="75">
        <v>580.52</v>
      </c>
      <c r="H4" s="132">
        <f>(I4+J4+K4+L4)/4</f>
        <v>589.125</v>
      </c>
      <c r="I4" s="123">
        <v>667</v>
      </c>
      <c r="J4" s="96">
        <v>618</v>
      </c>
      <c r="K4" s="96">
        <v>527.9</v>
      </c>
      <c r="L4" s="96">
        <v>543.6</v>
      </c>
      <c r="M4" s="78">
        <f>(N4)</f>
        <v>671.3</v>
      </c>
      <c r="N4" s="79">
        <f>SUM(P4:CG4)</f>
        <v>671.3</v>
      </c>
      <c r="O4" s="80">
        <f>COUNTA(P4:CG4)</f>
        <v>70</v>
      </c>
      <c r="P4" s="12">
        <v>10</v>
      </c>
      <c r="Q4" s="12">
        <v>13.2</v>
      </c>
      <c r="R4" s="12">
        <v>11</v>
      </c>
      <c r="S4" s="12">
        <v>8.1</v>
      </c>
      <c r="T4" s="13">
        <v>12</v>
      </c>
      <c r="U4" s="13">
        <v>10.2</v>
      </c>
      <c r="V4" s="13">
        <v>5.7</v>
      </c>
      <c r="W4" s="13">
        <v>7</v>
      </c>
      <c r="X4" s="13">
        <v>11</v>
      </c>
      <c r="Y4" s="13">
        <v>10.6</v>
      </c>
      <c r="Z4" s="13">
        <v>10.2</v>
      </c>
      <c r="AA4" s="14">
        <v>9.5</v>
      </c>
      <c r="AB4" s="15">
        <v>6.6</v>
      </c>
      <c r="AC4" s="15">
        <v>11.6</v>
      </c>
      <c r="AD4" s="14">
        <v>8.3</v>
      </c>
      <c r="AE4" s="13">
        <v>11</v>
      </c>
      <c r="AF4" s="13">
        <v>5.1</v>
      </c>
      <c r="AG4" s="14">
        <v>10.6</v>
      </c>
      <c r="AH4" s="15">
        <v>7.3</v>
      </c>
      <c r="AI4" s="15">
        <v>11.6</v>
      </c>
      <c r="AJ4" s="15">
        <v>11.3</v>
      </c>
      <c r="AK4" s="15">
        <v>9.8</v>
      </c>
      <c r="AL4" s="15">
        <v>5.5</v>
      </c>
      <c r="AM4" s="15">
        <v>13</v>
      </c>
      <c r="AN4" s="15">
        <v>3.8</v>
      </c>
      <c r="AO4" s="15">
        <v>12.4</v>
      </c>
      <c r="AP4" s="15">
        <v>10.5</v>
      </c>
      <c r="AQ4" s="15">
        <v>10.5</v>
      </c>
      <c r="AR4" s="15">
        <v>11.5</v>
      </c>
      <c r="AS4" s="15">
        <v>11.5</v>
      </c>
      <c r="AT4" s="15">
        <v>10.7</v>
      </c>
      <c r="AU4" s="15">
        <v>8</v>
      </c>
      <c r="AV4" s="14">
        <v>9.3</v>
      </c>
      <c r="AW4" s="14">
        <v>6.2</v>
      </c>
      <c r="AX4" s="13">
        <v>12</v>
      </c>
      <c r="AY4" s="13">
        <v>11</v>
      </c>
      <c r="AZ4" s="13">
        <v>9.2</v>
      </c>
      <c r="BA4" s="13">
        <v>31</v>
      </c>
      <c r="BB4" s="13">
        <v>10.7</v>
      </c>
      <c r="BC4" s="13">
        <v>10.4</v>
      </c>
      <c r="BD4" s="13">
        <v>16</v>
      </c>
      <c r="BE4" s="13">
        <v>10.5</v>
      </c>
      <c r="BF4" s="13">
        <v>7</v>
      </c>
      <c r="BG4" s="13">
        <v>6</v>
      </c>
      <c r="BH4" s="13">
        <v>10</v>
      </c>
      <c r="BI4" s="13">
        <v>6</v>
      </c>
      <c r="BJ4" s="13">
        <v>5.7</v>
      </c>
      <c r="BK4" s="13">
        <v>7.6</v>
      </c>
      <c r="BL4" s="13">
        <v>15</v>
      </c>
      <c r="BM4" s="13">
        <v>7.1</v>
      </c>
      <c r="BN4" s="13">
        <v>8</v>
      </c>
      <c r="BO4" s="13">
        <v>12</v>
      </c>
      <c r="BP4" s="13">
        <v>6.4</v>
      </c>
      <c r="BQ4" s="13">
        <v>10</v>
      </c>
      <c r="BR4" s="13">
        <v>7.6</v>
      </c>
      <c r="BS4" s="13">
        <v>9.4</v>
      </c>
      <c r="BT4" s="13">
        <v>7.5</v>
      </c>
      <c r="BU4" s="13">
        <v>9.9</v>
      </c>
      <c r="BV4" s="13">
        <v>6.2</v>
      </c>
      <c r="BW4" s="13">
        <v>10.4</v>
      </c>
      <c r="BX4" s="13">
        <v>8.3</v>
      </c>
      <c r="BY4" s="13">
        <v>8</v>
      </c>
      <c r="BZ4" s="13">
        <v>7.5</v>
      </c>
      <c r="CA4" s="13">
        <v>11</v>
      </c>
      <c r="CB4" s="13">
        <v>4.7</v>
      </c>
      <c r="CC4" s="13">
        <v>8</v>
      </c>
      <c r="CD4" s="13">
        <v>11.5</v>
      </c>
      <c r="CE4" s="13">
        <v>7</v>
      </c>
      <c r="CF4" s="13">
        <v>10</v>
      </c>
      <c r="CG4" s="13">
        <v>8.1</v>
      </c>
    </row>
    <row r="5" spans="1:33" ht="12.75">
      <c r="A5" s="16" t="s">
        <v>34</v>
      </c>
      <c r="B5" s="34"/>
      <c r="C5" s="27"/>
      <c r="D5" s="104" t="s">
        <v>306</v>
      </c>
      <c r="E5" s="70"/>
      <c r="F5" s="104" t="s">
        <v>306</v>
      </c>
      <c r="G5" s="127"/>
      <c r="H5" s="133">
        <f>(I5+J5+K5+L5)/4</f>
        <v>0</v>
      </c>
      <c r="I5" s="17"/>
      <c r="J5" s="17"/>
      <c r="K5" s="17"/>
      <c r="L5" s="17"/>
      <c r="M5" s="94">
        <f>N5*10/$N$4</f>
        <v>0</v>
      </c>
      <c r="N5" s="93">
        <f aca="true" t="shared" si="0" ref="N5:N71">SUM(P5:CG5)</f>
        <v>0</v>
      </c>
      <c r="O5" s="81">
        <f aca="true" t="shared" si="1" ref="O5:O71">COUNTA(P5:CG5)</f>
        <v>0</v>
      </c>
      <c r="P5" s="11"/>
      <c r="Q5" s="11"/>
      <c r="R5" s="11"/>
      <c r="S5" s="11"/>
      <c r="AG5" s="18"/>
    </row>
    <row r="6" spans="1:33" ht="12.75">
      <c r="A6" s="16" t="s">
        <v>35</v>
      </c>
      <c r="B6" s="35"/>
      <c r="C6" s="25"/>
      <c r="D6" s="62"/>
      <c r="E6" s="31"/>
      <c r="F6" s="62"/>
      <c r="G6" s="128" t="s">
        <v>306</v>
      </c>
      <c r="H6" s="134">
        <f aca="true" t="shared" si="2" ref="H6:H70">(I6+J6+K6+L6)/4</f>
        <v>0</v>
      </c>
      <c r="I6" s="17"/>
      <c r="J6" s="17"/>
      <c r="K6" s="17"/>
      <c r="L6" s="17"/>
      <c r="M6" s="94">
        <f aca="true" t="shared" si="3" ref="M6:M71">N6*10/$N$4</f>
        <v>0</v>
      </c>
      <c r="N6" s="78">
        <f t="shared" si="0"/>
        <v>0</v>
      </c>
      <c r="O6" s="82">
        <f t="shared" si="1"/>
        <v>0</v>
      </c>
      <c r="P6" s="11"/>
      <c r="Q6" s="11"/>
      <c r="R6" s="11"/>
      <c r="S6" s="11"/>
      <c r="AG6" s="18"/>
    </row>
    <row r="7" spans="1:33" ht="12.75">
      <c r="A7" s="16" t="s">
        <v>36</v>
      </c>
      <c r="B7" s="35"/>
      <c r="C7" s="25"/>
      <c r="D7" s="62"/>
      <c r="E7" s="31"/>
      <c r="F7" s="62"/>
      <c r="G7" s="129"/>
      <c r="H7" s="134">
        <f t="shared" si="2"/>
        <v>0</v>
      </c>
      <c r="I7" s="17"/>
      <c r="J7" s="17"/>
      <c r="K7" s="17"/>
      <c r="L7" s="17"/>
      <c r="M7" s="94">
        <f t="shared" si="3"/>
        <v>0</v>
      </c>
      <c r="N7" s="78">
        <f t="shared" si="0"/>
        <v>0</v>
      </c>
      <c r="O7" s="82">
        <f t="shared" si="1"/>
        <v>0</v>
      </c>
      <c r="P7" s="11"/>
      <c r="Q7" s="11"/>
      <c r="R7" s="11"/>
      <c r="S7" s="11"/>
      <c r="AG7" s="18"/>
    </row>
    <row r="8" spans="1:76" ht="12.75">
      <c r="A8" s="16" t="s">
        <v>37</v>
      </c>
      <c r="B8" s="35"/>
      <c r="C8" s="25"/>
      <c r="D8" s="62"/>
      <c r="E8" s="31"/>
      <c r="F8" s="105" t="s">
        <v>306</v>
      </c>
      <c r="G8" s="128" t="s">
        <v>306</v>
      </c>
      <c r="H8" s="134">
        <f t="shared" si="2"/>
        <v>0</v>
      </c>
      <c r="I8" s="17"/>
      <c r="J8" s="17"/>
      <c r="K8" s="17"/>
      <c r="L8" s="17"/>
      <c r="M8" s="94">
        <f t="shared" si="3"/>
        <v>0.014896469536719798</v>
      </c>
      <c r="N8" s="170">
        <f t="shared" si="0"/>
        <v>1</v>
      </c>
      <c r="O8" s="171">
        <f t="shared" si="1"/>
        <v>1</v>
      </c>
      <c r="P8" s="11"/>
      <c r="Q8" s="11"/>
      <c r="R8" s="11"/>
      <c r="S8" s="11"/>
      <c r="AG8" s="18"/>
      <c r="BX8">
        <v>1</v>
      </c>
    </row>
    <row r="9" spans="1:33" ht="12.75">
      <c r="A9" s="16" t="s">
        <v>38</v>
      </c>
      <c r="B9" s="35"/>
      <c r="C9" s="25"/>
      <c r="D9" s="62"/>
      <c r="E9" s="31"/>
      <c r="F9" s="62"/>
      <c r="G9" s="129"/>
      <c r="H9" s="134">
        <f t="shared" si="2"/>
        <v>0</v>
      </c>
      <c r="I9" s="17"/>
      <c r="J9" s="17"/>
      <c r="K9" s="17"/>
      <c r="L9" s="17"/>
      <c r="M9" s="94">
        <f t="shared" si="3"/>
        <v>0</v>
      </c>
      <c r="N9" s="78">
        <f t="shared" si="0"/>
        <v>0</v>
      </c>
      <c r="O9" s="82">
        <f t="shared" si="1"/>
        <v>0</v>
      </c>
      <c r="P9" s="11"/>
      <c r="Q9" s="11"/>
      <c r="R9" s="11"/>
      <c r="S9" s="11"/>
      <c r="AG9" s="18"/>
    </row>
    <row r="10" spans="1:66" ht="12.75">
      <c r="A10" s="1" t="s">
        <v>39</v>
      </c>
      <c r="B10" s="35"/>
      <c r="C10" s="25"/>
      <c r="D10" s="62">
        <v>0.01</v>
      </c>
      <c r="E10" s="106" t="s">
        <v>306</v>
      </c>
      <c r="F10" s="62">
        <v>0.01</v>
      </c>
      <c r="G10" s="129">
        <v>0.009000000000000001</v>
      </c>
      <c r="H10" s="134">
        <f t="shared" si="2"/>
        <v>0.004735745406326956</v>
      </c>
      <c r="I10" s="17"/>
      <c r="J10" s="17"/>
      <c r="K10" s="17">
        <v>0.018942981625307824</v>
      </c>
      <c r="L10" s="17"/>
      <c r="M10" s="94">
        <f t="shared" si="3"/>
        <v>0.08937881722031879</v>
      </c>
      <c r="N10" s="78">
        <f t="shared" si="0"/>
        <v>6</v>
      </c>
      <c r="O10" s="82">
        <f t="shared" si="1"/>
        <v>2</v>
      </c>
      <c r="P10" s="11"/>
      <c r="Q10" s="11"/>
      <c r="R10" s="11"/>
      <c r="S10" s="11"/>
      <c r="AG10" s="19"/>
      <c r="BM10">
        <v>5</v>
      </c>
      <c r="BN10">
        <v>1</v>
      </c>
    </row>
    <row r="11" spans="1:33" ht="12.75">
      <c r="A11" s="1" t="s">
        <v>40</v>
      </c>
      <c r="B11" s="35"/>
      <c r="C11" s="25"/>
      <c r="D11" s="62"/>
      <c r="E11" s="31"/>
      <c r="F11" s="62"/>
      <c r="G11" s="129"/>
      <c r="H11" s="134">
        <f t="shared" si="2"/>
        <v>0</v>
      </c>
      <c r="I11" s="17"/>
      <c r="J11" s="17"/>
      <c r="K11" s="17"/>
      <c r="L11" s="17"/>
      <c r="M11" s="94">
        <f t="shared" si="3"/>
        <v>0</v>
      </c>
      <c r="N11" s="78">
        <f t="shared" si="0"/>
        <v>0</v>
      </c>
      <c r="O11" s="82">
        <f t="shared" si="1"/>
        <v>0</v>
      </c>
      <c r="P11" s="11"/>
      <c r="Q11" s="11"/>
      <c r="R11" s="11"/>
      <c r="S11" s="11"/>
      <c r="AG11" s="19"/>
    </row>
    <row r="12" spans="1:76" ht="12.75" customHeight="1">
      <c r="A12" s="1" t="s">
        <v>41</v>
      </c>
      <c r="B12" s="35"/>
      <c r="C12" s="25"/>
      <c r="D12" s="62"/>
      <c r="E12" s="31">
        <v>0.02</v>
      </c>
      <c r="F12" s="62">
        <v>0.19</v>
      </c>
      <c r="G12" s="129">
        <v>0.07677856301531215</v>
      </c>
      <c r="H12" s="134">
        <f t="shared" si="2"/>
        <v>0.29491974845560337</v>
      </c>
      <c r="I12" s="17"/>
      <c r="J12" s="17">
        <v>0.23</v>
      </c>
      <c r="K12" s="17">
        <v>0.3978026141314643</v>
      </c>
      <c r="L12" s="17">
        <v>0.5518763796909492</v>
      </c>
      <c r="M12" s="94">
        <f t="shared" si="3"/>
        <v>0.47668702517503353</v>
      </c>
      <c r="N12" s="78">
        <f t="shared" si="0"/>
        <v>32</v>
      </c>
      <c r="O12" s="82">
        <f t="shared" si="1"/>
        <v>4</v>
      </c>
      <c r="P12" s="11"/>
      <c r="Q12" s="11"/>
      <c r="R12" s="76"/>
      <c r="S12" s="76"/>
      <c r="T12" s="76"/>
      <c r="U12" s="76"/>
      <c r="V12" s="112">
        <v>4</v>
      </c>
      <c r="W12" s="112">
        <v>22</v>
      </c>
      <c r="X12" s="76"/>
      <c r="Y12" s="76"/>
      <c r="Z12" s="76"/>
      <c r="AA12" s="112"/>
      <c r="AB12" s="76"/>
      <c r="AC12" s="76"/>
      <c r="AG12" s="19"/>
      <c r="BM12">
        <v>5</v>
      </c>
      <c r="BX12">
        <v>1</v>
      </c>
    </row>
    <row r="13" spans="1:33" ht="12.75">
      <c r="A13" s="1" t="s">
        <v>42</v>
      </c>
      <c r="B13" s="35"/>
      <c r="C13" s="25"/>
      <c r="D13" s="62"/>
      <c r="E13" s="31"/>
      <c r="F13" s="105" t="s">
        <v>306</v>
      </c>
      <c r="G13" s="129">
        <v>0.06777856301531214</v>
      </c>
      <c r="H13" s="134">
        <f t="shared" si="2"/>
        <v>0.07326262994376624</v>
      </c>
      <c r="I13" s="17">
        <v>0.01</v>
      </c>
      <c r="J13" s="17"/>
      <c r="K13" s="17">
        <v>0.24625876112900172</v>
      </c>
      <c r="L13" s="17">
        <v>0.03679175864606328</v>
      </c>
      <c r="M13" s="94">
        <f t="shared" si="3"/>
        <v>0</v>
      </c>
      <c r="N13" s="78">
        <f t="shared" si="0"/>
        <v>0</v>
      </c>
      <c r="O13" s="82">
        <f t="shared" si="1"/>
        <v>0</v>
      </c>
      <c r="P13" s="11"/>
      <c r="Q13" s="11"/>
      <c r="R13" s="11"/>
      <c r="S13" s="11"/>
      <c r="AG13" s="19"/>
    </row>
    <row r="14" spans="1:82" ht="12.75">
      <c r="A14" s="1" t="s">
        <v>43</v>
      </c>
      <c r="B14" s="35"/>
      <c r="C14" s="25">
        <v>0.02</v>
      </c>
      <c r="D14" s="62">
        <v>0.15</v>
      </c>
      <c r="E14" s="31">
        <v>0.55</v>
      </c>
      <c r="F14" s="62">
        <v>2.91</v>
      </c>
      <c r="G14" s="129">
        <v>1.9244970553592462</v>
      </c>
      <c r="H14" s="134">
        <f t="shared" si="2"/>
        <v>1.881303418267307</v>
      </c>
      <c r="I14" s="17">
        <v>0.52</v>
      </c>
      <c r="J14" s="17">
        <v>1.93</v>
      </c>
      <c r="K14" s="17">
        <v>3.7507103618109494</v>
      </c>
      <c r="L14" s="17">
        <v>1.324503311258278</v>
      </c>
      <c r="M14" s="94">
        <f t="shared" si="3"/>
        <v>4.707284373603456</v>
      </c>
      <c r="N14" s="78">
        <f t="shared" si="0"/>
        <v>316</v>
      </c>
      <c r="O14" s="82">
        <f t="shared" si="1"/>
        <v>31</v>
      </c>
      <c r="P14" s="11"/>
      <c r="Q14" s="11">
        <v>2</v>
      </c>
      <c r="R14" s="11"/>
      <c r="S14" s="11">
        <v>45</v>
      </c>
      <c r="W14">
        <v>34</v>
      </c>
      <c r="Y14">
        <v>19</v>
      </c>
      <c r="Z14">
        <v>8</v>
      </c>
      <c r="AA14">
        <v>15</v>
      </c>
      <c r="AD14">
        <v>4</v>
      </c>
      <c r="AF14">
        <v>10</v>
      </c>
      <c r="AG14" s="19"/>
      <c r="AL14">
        <v>2</v>
      </c>
      <c r="AM14">
        <v>2</v>
      </c>
      <c r="AN14">
        <v>12</v>
      </c>
      <c r="AQ14">
        <v>6</v>
      </c>
      <c r="AR14">
        <v>27</v>
      </c>
      <c r="AS14">
        <v>5</v>
      </c>
      <c r="AT14">
        <v>1</v>
      </c>
      <c r="AV14">
        <v>1</v>
      </c>
      <c r="AW14">
        <v>14</v>
      </c>
      <c r="AX14">
        <v>7</v>
      </c>
      <c r="BA14">
        <v>10</v>
      </c>
      <c r="BB14">
        <v>11</v>
      </c>
      <c r="BC14">
        <v>6</v>
      </c>
      <c r="BD14">
        <v>4</v>
      </c>
      <c r="BF14">
        <v>1</v>
      </c>
      <c r="BG14">
        <v>5</v>
      </c>
      <c r="BM14">
        <v>17</v>
      </c>
      <c r="BN14">
        <v>3</v>
      </c>
      <c r="BW14">
        <v>8</v>
      </c>
      <c r="BX14">
        <v>4</v>
      </c>
      <c r="BY14">
        <v>6</v>
      </c>
      <c r="CB14">
        <v>12</v>
      </c>
      <c r="CD14">
        <v>15</v>
      </c>
    </row>
    <row r="15" spans="1:76" ht="12.75">
      <c r="A15" s="1" t="s">
        <v>44</v>
      </c>
      <c r="B15" s="35">
        <v>0.03</v>
      </c>
      <c r="C15" s="25">
        <v>0.04</v>
      </c>
      <c r="D15" s="62">
        <v>0.06</v>
      </c>
      <c r="E15" s="31">
        <v>0.04</v>
      </c>
      <c r="F15" s="63">
        <v>0.1</v>
      </c>
      <c r="G15" s="129">
        <v>1.0006513545347469</v>
      </c>
      <c r="H15" s="134">
        <f t="shared" si="2"/>
        <v>1.7926405066738815</v>
      </c>
      <c r="I15" s="17">
        <v>0.04</v>
      </c>
      <c r="J15" s="17"/>
      <c r="K15" s="17">
        <v>6.762644440234893</v>
      </c>
      <c r="L15" s="17">
        <v>0.36791758646063283</v>
      </c>
      <c r="M15" s="94">
        <f t="shared" si="3"/>
        <v>0.5809623119320722</v>
      </c>
      <c r="N15" s="78">
        <f t="shared" si="0"/>
        <v>39</v>
      </c>
      <c r="O15" s="82">
        <f t="shared" si="1"/>
        <v>9</v>
      </c>
      <c r="P15" s="11"/>
      <c r="Q15" s="11">
        <v>5</v>
      </c>
      <c r="R15" s="11"/>
      <c r="S15" s="11">
        <v>1</v>
      </c>
      <c r="V15">
        <v>4</v>
      </c>
      <c r="Z15">
        <v>11</v>
      </c>
      <c r="AG15" s="19"/>
      <c r="AH15">
        <v>5</v>
      </c>
      <c r="AJ15">
        <v>5</v>
      </c>
      <c r="AR15">
        <v>3</v>
      </c>
      <c r="BA15">
        <v>2</v>
      </c>
      <c r="BX15">
        <v>3</v>
      </c>
    </row>
    <row r="16" spans="1:33" ht="12.75">
      <c r="A16" s="1" t="s">
        <v>318</v>
      </c>
      <c r="B16" s="35"/>
      <c r="C16" s="25"/>
      <c r="D16" s="62"/>
      <c r="E16" s="31"/>
      <c r="F16" s="63"/>
      <c r="G16" s="129"/>
      <c r="H16" s="134">
        <f t="shared" si="2"/>
        <v>0.004735745406326956</v>
      </c>
      <c r="I16" s="17"/>
      <c r="J16" s="17"/>
      <c r="K16" s="17">
        <v>0.018942981625307824</v>
      </c>
      <c r="L16" s="17"/>
      <c r="M16" s="94">
        <f>N16*10/$N$4</f>
        <v>0</v>
      </c>
      <c r="N16" s="78">
        <f>SUM(P16:CG16)</f>
        <v>0</v>
      </c>
      <c r="O16" s="82">
        <f>COUNTA(P16:CG16)</f>
        <v>0</v>
      </c>
      <c r="P16" s="11"/>
      <c r="Q16" s="11"/>
      <c r="R16" s="11"/>
      <c r="S16" s="11"/>
      <c r="AG16" s="19"/>
    </row>
    <row r="17" spans="1:33" ht="12.75">
      <c r="A17" s="1" t="s">
        <v>45</v>
      </c>
      <c r="B17" s="35"/>
      <c r="C17" s="25"/>
      <c r="D17" s="62"/>
      <c r="E17" s="31"/>
      <c r="F17" s="62"/>
      <c r="G17" s="129"/>
      <c r="H17" s="134">
        <f t="shared" si="2"/>
        <v>0</v>
      </c>
      <c r="I17" s="17"/>
      <c r="J17" s="17"/>
      <c r="K17" s="17"/>
      <c r="L17" s="17"/>
      <c r="M17" s="94">
        <f t="shared" si="3"/>
        <v>0</v>
      </c>
      <c r="N17" s="78">
        <f t="shared" si="0"/>
        <v>0</v>
      </c>
      <c r="O17" s="82">
        <f t="shared" si="1"/>
        <v>0</v>
      </c>
      <c r="P17" s="11"/>
      <c r="Q17" s="11"/>
      <c r="R17" s="11"/>
      <c r="S17" s="11"/>
      <c r="AG17" s="19"/>
    </row>
    <row r="18" spans="1:33" ht="12.75">
      <c r="A18" s="1" t="s">
        <v>46</v>
      </c>
      <c r="B18" s="35"/>
      <c r="C18" s="25"/>
      <c r="D18" s="62"/>
      <c r="E18" s="31">
        <v>0.42</v>
      </c>
      <c r="F18" s="62">
        <v>0.25</v>
      </c>
      <c r="G18" s="129">
        <v>0.097</v>
      </c>
      <c r="H18" s="134">
        <f t="shared" si="2"/>
        <v>0.0025</v>
      </c>
      <c r="I18" s="17">
        <v>0.01</v>
      </c>
      <c r="J18" s="17"/>
      <c r="K18" s="17"/>
      <c r="L18" s="17"/>
      <c r="M18" s="94">
        <f t="shared" si="3"/>
        <v>0</v>
      </c>
      <c r="N18" s="78">
        <f t="shared" si="0"/>
        <v>0</v>
      </c>
      <c r="O18" s="82">
        <f t="shared" si="1"/>
        <v>0</v>
      </c>
      <c r="P18" s="11"/>
      <c r="Q18" s="11"/>
      <c r="R18" s="11"/>
      <c r="S18" s="11"/>
      <c r="AG18" s="19"/>
    </row>
    <row r="19" spans="1:33" ht="12.75">
      <c r="A19" s="1" t="s">
        <v>47</v>
      </c>
      <c r="B19" s="35"/>
      <c r="C19" s="25"/>
      <c r="D19" s="105" t="s">
        <v>306</v>
      </c>
      <c r="E19" s="106" t="s">
        <v>306</v>
      </c>
      <c r="F19" s="105" t="s">
        <v>306</v>
      </c>
      <c r="G19" s="129"/>
      <c r="H19" s="134">
        <f t="shared" si="2"/>
        <v>0</v>
      </c>
      <c r="I19" s="17"/>
      <c r="J19" s="17"/>
      <c r="K19" s="17"/>
      <c r="L19" s="17"/>
      <c r="M19" s="94">
        <f t="shared" si="3"/>
        <v>0</v>
      </c>
      <c r="N19" s="78">
        <f t="shared" si="0"/>
        <v>0</v>
      </c>
      <c r="O19" s="82">
        <f t="shared" si="1"/>
        <v>0</v>
      </c>
      <c r="P19" s="11"/>
      <c r="Q19" s="11"/>
      <c r="R19" s="11"/>
      <c r="S19" s="11"/>
      <c r="AG19" s="19"/>
    </row>
    <row r="20" spans="1:33" ht="12.75">
      <c r="A20" s="1" t="s">
        <v>48</v>
      </c>
      <c r="B20" s="35"/>
      <c r="C20" s="25">
        <v>0.01</v>
      </c>
      <c r="D20" s="105" t="s">
        <v>306</v>
      </c>
      <c r="E20" s="31">
        <v>0.01</v>
      </c>
      <c r="F20" s="105" t="s">
        <v>306</v>
      </c>
      <c r="G20" s="129">
        <v>0.01</v>
      </c>
      <c r="H20" s="134">
        <f t="shared" si="2"/>
        <v>0.004735745406326956</v>
      </c>
      <c r="I20" s="17"/>
      <c r="J20" s="17"/>
      <c r="K20" s="17">
        <v>0.018942981625307824</v>
      </c>
      <c r="L20" s="17"/>
      <c r="M20" s="94">
        <f t="shared" si="3"/>
        <v>0</v>
      </c>
      <c r="N20" s="78">
        <f t="shared" si="0"/>
        <v>0</v>
      </c>
      <c r="O20" s="82">
        <f t="shared" si="1"/>
        <v>0</v>
      </c>
      <c r="P20" s="11"/>
      <c r="Q20" s="11"/>
      <c r="R20" s="11"/>
      <c r="S20" s="11"/>
      <c r="AG20" s="19"/>
    </row>
    <row r="21" spans="1:82" ht="12.75">
      <c r="A21" s="1" t="s">
        <v>49</v>
      </c>
      <c r="B21" s="35">
        <v>28.83</v>
      </c>
      <c r="C21" s="25">
        <v>15.08</v>
      </c>
      <c r="D21" s="62">
        <v>6.53</v>
      </c>
      <c r="E21" s="31">
        <v>22.83</v>
      </c>
      <c r="F21" s="62">
        <v>25.21</v>
      </c>
      <c r="G21" s="129">
        <v>38.40210011778563</v>
      </c>
      <c r="H21" s="134">
        <f t="shared" si="2"/>
        <v>39.96967430721167</v>
      </c>
      <c r="I21" s="17">
        <v>42.23</v>
      </c>
      <c r="J21" s="17">
        <v>53.76</v>
      </c>
      <c r="K21" s="17">
        <v>19.73858685357075</v>
      </c>
      <c r="L21" s="17">
        <v>44.150110375275936</v>
      </c>
      <c r="M21" s="94">
        <f t="shared" si="3"/>
        <v>12.796067332042307</v>
      </c>
      <c r="N21" s="78">
        <f t="shared" si="0"/>
        <v>859</v>
      </c>
      <c r="O21" s="82">
        <f t="shared" si="1"/>
        <v>42</v>
      </c>
      <c r="P21" s="11">
        <v>6</v>
      </c>
      <c r="Q21" s="11">
        <v>2</v>
      </c>
      <c r="R21" s="11"/>
      <c r="S21" s="11">
        <v>1</v>
      </c>
      <c r="U21" s="50"/>
      <c r="V21" s="50">
        <v>5</v>
      </c>
      <c r="W21" s="50">
        <v>30</v>
      </c>
      <c r="Y21">
        <v>2</v>
      </c>
      <c r="AA21">
        <v>20</v>
      </c>
      <c r="AE21">
        <v>1</v>
      </c>
      <c r="AF21">
        <v>3</v>
      </c>
      <c r="AG21" s="19"/>
      <c r="AH21">
        <v>72</v>
      </c>
      <c r="AI21">
        <v>5</v>
      </c>
      <c r="AJ21">
        <v>3</v>
      </c>
      <c r="AK21">
        <v>3</v>
      </c>
      <c r="AL21">
        <v>9</v>
      </c>
      <c r="AM21">
        <v>66</v>
      </c>
      <c r="AO21">
        <v>2</v>
      </c>
      <c r="AP21">
        <v>4</v>
      </c>
      <c r="AQ21">
        <v>9</v>
      </c>
      <c r="AR21">
        <v>4</v>
      </c>
      <c r="AV21">
        <v>4</v>
      </c>
      <c r="AW21">
        <v>2</v>
      </c>
      <c r="AX21">
        <v>6</v>
      </c>
      <c r="BA21">
        <v>66</v>
      </c>
      <c r="BB21">
        <v>13</v>
      </c>
      <c r="BC21">
        <v>9</v>
      </c>
      <c r="BE21">
        <v>3</v>
      </c>
      <c r="BG21">
        <v>6</v>
      </c>
      <c r="BH21">
        <v>5</v>
      </c>
      <c r="BM21">
        <v>7</v>
      </c>
      <c r="BN21">
        <v>1</v>
      </c>
      <c r="BP21">
        <v>253</v>
      </c>
      <c r="BQ21">
        <v>76</v>
      </c>
      <c r="BS21">
        <v>6</v>
      </c>
      <c r="BU21">
        <v>12</v>
      </c>
      <c r="BV21">
        <v>9</v>
      </c>
      <c r="BW21">
        <v>7</v>
      </c>
      <c r="BX21">
        <v>32</v>
      </c>
      <c r="BY21">
        <v>28</v>
      </c>
      <c r="BZ21">
        <v>1</v>
      </c>
      <c r="CB21">
        <v>63</v>
      </c>
      <c r="CC21">
        <v>1</v>
      </c>
      <c r="CD21">
        <v>2</v>
      </c>
    </row>
    <row r="22" spans="1:33" ht="12.75">
      <c r="A22" s="1" t="s">
        <v>398</v>
      </c>
      <c r="B22" s="35"/>
      <c r="C22" s="25"/>
      <c r="D22" s="62"/>
      <c r="E22" s="31"/>
      <c r="F22" s="62"/>
      <c r="G22" s="129"/>
      <c r="H22" s="134">
        <f t="shared" si="2"/>
        <v>0</v>
      </c>
      <c r="I22" s="17"/>
      <c r="J22" s="17"/>
      <c r="K22" s="17"/>
      <c r="L22" s="17"/>
      <c r="M22" s="94">
        <f>N22*10/$N$4</f>
        <v>0</v>
      </c>
      <c r="N22" s="78">
        <f>SUM(P22:CG22)</f>
        <v>0</v>
      </c>
      <c r="O22" s="82">
        <f>COUNTA(P22:CG22)</f>
        <v>0</v>
      </c>
      <c r="P22" s="11"/>
      <c r="Q22" s="11"/>
      <c r="R22" s="11"/>
      <c r="S22" s="11"/>
      <c r="U22" s="50"/>
      <c r="V22" s="50"/>
      <c r="W22" s="50"/>
      <c r="AG22" s="19"/>
    </row>
    <row r="23" spans="1:33" ht="12.75">
      <c r="A23" s="1" t="s">
        <v>209</v>
      </c>
      <c r="B23" s="35"/>
      <c r="C23" s="25"/>
      <c r="D23" s="62"/>
      <c r="E23" s="31">
        <v>0.01</v>
      </c>
      <c r="F23" s="62"/>
      <c r="G23" s="128" t="s">
        <v>306</v>
      </c>
      <c r="H23" s="134">
        <f t="shared" si="2"/>
        <v>0</v>
      </c>
      <c r="I23" s="17"/>
      <c r="J23" s="17"/>
      <c r="K23" s="17"/>
      <c r="L23" s="17"/>
      <c r="M23" s="94">
        <f t="shared" si="3"/>
        <v>0</v>
      </c>
      <c r="N23" s="78">
        <f t="shared" si="0"/>
        <v>0</v>
      </c>
      <c r="O23" s="82">
        <f t="shared" si="1"/>
        <v>0</v>
      </c>
      <c r="P23" s="11"/>
      <c r="Q23" s="11"/>
      <c r="R23" s="11"/>
      <c r="S23" s="11"/>
      <c r="AG23" s="19"/>
    </row>
    <row r="24" spans="1:33" ht="12.75">
      <c r="A24" s="1" t="s">
        <v>50</v>
      </c>
      <c r="B24" s="35"/>
      <c r="C24" s="25"/>
      <c r="D24" s="105" t="s">
        <v>306</v>
      </c>
      <c r="E24" s="31"/>
      <c r="F24" s="105" t="s">
        <v>306</v>
      </c>
      <c r="G24" s="129"/>
      <c r="H24" s="134">
        <f t="shared" si="2"/>
        <v>0</v>
      </c>
      <c r="I24" s="17"/>
      <c r="J24" s="17"/>
      <c r="K24" s="17"/>
      <c r="L24" s="17"/>
      <c r="M24" s="94">
        <f t="shared" si="3"/>
        <v>0</v>
      </c>
      <c r="N24" s="78">
        <f t="shared" si="0"/>
        <v>0</v>
      </c>
      <c r="O24" s="82">
        <f t="shared" si="1"/>
        <v>0</v>
      </c>
      <c r="P24" s="11"/>
      <c r="Q24" s="11"/>
      <c r="R24" s="11"/>
      <c r="S24" s="11"/>
      <c r="AG24" s="19"/>
    </row>
    <row r="25" spans="1:82" ht="12.75">
      <c r="A25" s="1" t="s">
        <v>51</v>
      </c>
      <c r="B25" s="35"/>
      <c r="C25" s="25">
        <v>0.09</v>
      </c>
      <c r="D25" s="62">
        <v>0.05</v>
      </c>
      <c r="E25" s="31">
        <v>0.21</v>
      </c>
      <c r="F25" s="62">
        <v>0.43</v>
      </c>
      <c r="G25" s="129">
        <v>3.5488633686690223</v>
      </c>
      <c r="H25" s="134">
        <f t="shared" si="2"/>
        <v>4.301899136358941</v>
      </c>
      <c r="I25" s="17">
        <v>5.4</v>
      </c>
      <c r="J25" s="17">
        <v>0.24</v>
      </c>
      <c r="K25" s="17">
        <v>11.346845993559386</v>
      </c>
      <c r="L25" s="17">
        <v>0.22075055187637968</v>
      </c>
      <c r="M25" s="94">
        <f t="shared" si="3"/>
        <v>5.18397139877849</v>
      </c>
      <c r="N25" s="78">
        <f t="shared" si="0"/>
        <v>348</v>
      </c>
      <c r="O25" s="82">
        <f t="shared" si="1"/>
        <v>16</v>
      </c>
      <c r="P25" s="11"/>
      <c r="Q25" s="11"/>
      <c r="R25" s="11"/>
      <c r="S25" s="11"/>
      <c r="V25">
        <v>3</v>
      </c>
      <c r="AA25">
        <v>96</v>
      </c>
      <c r="AF25">
        <v>18</v>
      </c>
      <c r="AG25" s="19"/>
      <c r="AQ25">
        <v>83</v>
      </c>
      <c r="AR25">
        <v>8</v>
      </c>
      <c r="AS25">
        <v>1</v>
      </c>
      <c r="AT25">
        <v>1</v>
      </c>
      <c r="AX25">
        <v>1</v>
      </c>
      <c r="BA25">
        <v>27</v>
      </c>
      <c r="BC25">
        <v>29</v>
      </c>
      <c r="BE25">
        <v>8</v>
      </c>
      <c r="BM25">
        <v>5</v>
      </c>
      <c r="BX25">
        <v>1</v>
      </c>
      <c r="CA25">
        <v>24</v>
      </c>
      <c r="CB25">
        <v>7</v>
      </c>
      <c r="CD25">
        <v>36</v>
      </c>
    </row>
    <row r="26" spans="1:33" ht="12.75">
      <c r="A26" s="1" t="s">
        <v>52</v>
      </c>
      <c r="B26" s="35"/>
      <c r="C26" s="25">
        <v>0.02</v>
      </c>
      <c r="D26" s="105" t="s">
        <v>306</v>
      </c>
      <c r="E26" s="31"/>
      <c r="F26" s="62">
        <v>0.01</v>
      </c>
      <c r="G26" s="129">
        <v>0.02347232037691402</v>
      </c>
      <c r="H26" s="134">
        <f t="shared" si="2"/>
        <v>0.06</v>
      </c>
      <c r="I26" s="17"/>
      <c r="J26" s="17">
        <v>0.24</v>
      </c>
      <c r="K26" s="17"/>
      <c r="L26" s="17"/>
      <c r="M26" s="94">
        <f t="shared" si="3"/>
        <v>0</v>
      </c>
      <c r="N26" s="78">
        <f t="shared" si="0"/>
        <v>0</v>
      </c>
      <c r="O26" s="82">
        <f t="shared" si="1"/>
        <v>0</v>
      </c>
      <c r="P26" s="11"/>
      <c r="Q26" s="11"/>
      <c r="R26" s="11"/>
      <c r="S26" s="11"/>
      <c r="AG26" s="19"/>
    </row>
    <row r="27" spans="1:33" ht="12.75">
      <c r="A27" s="1" t="s">
        <v>53</v>
      </c>
      <c r="B27" s="35"/>
      <c r="C27" s="25">
        <v>0.06</v>
      </c>
      <c r="D27" s="62">
        <v>0.02</v>
      </c>
      <c r="E27" s="31">
        <v>0.11</v>
      </c>
      <c r="F27" s="62">
        <v>0.09</v>
      </c>
      <c r="G27" s="129">
        <v>0.033900094108402244</v>
      </c>
      <c r="H27" s="134">
        <f t="shared" si="2"/>
        <v>0.009471490812653912</v>
      </c>
      <c r="I27" s="17"/>
      <c r="J27" s="17"/>
      <c r="K27" s="17">
        <v>0.03788596325061565</v>
      </c>
      <c r="L27" s="17"/>
      <c r="M27" s="94">
        <f t="shared" si="3"/>
        <v>0.044689408610159395</v>
      </c>
      <c r="N27" s="78">
        <f t="shared" si="0"/>
        <v>3</v>
      </c>
      <c r="O27" s="82">
        <f t="shared" si="1"/>
        <v>1</v>
      </c>
      <c r="P27" s="11"/>
      <c r="Q27" s="11"/>
      <c r="R27" s="11"/>
      <c r="S27" s="11"/>
      <c r="W27">
        <v>3</v>
      </c>
      <c r="AG27" s="19"/>
    </row>
    <row r="28" spans="1:33" ht="12.75" customHeight="1">
      <c r="A28" s="1" t="s">
        <v>54</v>
      </c>
      <c r="B28" s="35"/>
      <c r="C28" s="25">
        <v>0.39</v>
      </c>
      <c r="D28" s="62">
        <v>0.04</v>
      </c>
      <c r="E28" s="31">
        <v>0.08</v>
      </c>
      <c r="F28" s="62">
        <v>0.08</v>
      </c>
      <c r="G28" s="129">
        <v>0.038</v>
      </c>
      <c r="H28" s="134">
        <f t="shared" si="2"/>
        <v>2.858589134673727</v>
      </c>
      <c r="I28" s="17"/>
      <c r="J28" s="17">
        <v>0.34</v>
      </c>
      <c r="K28" s="17">
        <v>0.05682894487592347</v>
      </c>
      <c r="L28" s="17">
        <v>11.037527593818984</v>
      </c>
      <c r="M28" s="94">
        <f t="shared" si="3"/>
        <v>0.28303292119767615</v>
      </c>
      <c r="N28" s="78">
        <f t="shared" si="0"/>
        <v>19</v>
      </c>
      <c r="O28" s="82">
        <f t="shared" si="1"/>
        <v>1</v>
      </c>
      <c r="P28" s="11"/>
      <c r="Q28" s="11"/>
      <c r="R28" s="11"/>
      <c r="S28" s="11"/>
      <c r="W28">
        <v>19</v>
      </c>
      <c r="AG28" s="19"/>
    </row>
    <row r="29" spans="1:33" ht="12.75" customHeight="1">
      <c r="A29" s="1" t="s">
        <v>55</v>
      </c>
      <c r="B29" s="35"/>
      <c r="C29" s="25"/>
      <c r="D29" s="62"/>
      <c r="E29" s="106" t="s">
        <v>306</v>
      </c>
      <c r="F29" s="105" t="s">
        <v>306</v>
      </c>
      <c r="G29" s="128" t="s">
        <v>306</v>
      </c>
      <c r="H29" s="134">
        <f t="shared" si="2"/>
        <v>0.00459896983075791</v>
      </c>
      <c r="I29" s="17"/>
      <c r="J29" s="17"/>
      <c r="K29" s="17"/>
      <c r="L29" s="17">
        <v>0.01839587932303164</v>
      </c>
      <c r="M29" s="94">
        <f t="shared" si="3"/>
        <v>0</v>
      </c>
      <c r="N29" s="78">
        <f t="shared" si="0"/>
        <v>0</v>
      </c>
      <c r="O29" s="82">
        <f t="shared" si="1"/>
        <v>0</v>
      </c>
      <c r="P29" s="11"/>
      <c r="Q29" s="11"/>
      <c r="R29" s="11"/>
      <c r="S29" s="11"/>
      <c r="AG29" s="19"/>
    </row>
    <row r="30" spans="1:33" ht="12.75">
      <c r="A30" s="1" t="s">
        <v>56</v>
      </c>
      <c r="B30" s="35"/>
      <c r="C30" s="25">
        <v>0.01</v>
      </c>
      <c r="D30" s="62">
        <v>0.13</v>
      </c>
      <c r="E30" s="31"/>
      <c r="F30" s="62"/>
      <c r="G30" s="129">
        <v>0.023889281507656065</v>
      </c>
      <c r="H30" s="134">
        <f t="shared" si="2"/>
        <v>0.015000000000000001</v>
      </c>
      <c r="I30" s="17">
        <v>0.01</v>
      </c>
      <c r="J30" s="17">
        <v>0.05</v>
      </c>
      <c r="K30" s="17"/>
      <c r="L30" s="17"/>
      <c r="M30" s="94">
        <f t="shared" si="3"/>
        <v>0.029792939073439596</v>
      </c>
      <c r="N30" s="78">
        <f t="shared" si="0"/>
        <v>2</v>
      </c>
      <c r="O30" s="82">
        <f t="shared" si="1"/>
        <v>1</v>
      </c>
      <c r="P30" s="11"/>
      <c r="Q30" s="11"/>
      <c r="R30" s="11"/>
      <c r="S30" s="11"/>
      <c r="W30">
        <v>2</v>
      </c>
      <c r="AG30" s="19"/>
    </row>
    <row r="31" spans="1:65" ht="12.75">
      <c r="A31" s="1" t="s">
        <v>57</v>
      </c>
      <c r="B31" s="35"/>
      <c r="C31" s="25">
        <v>0.07</v>
      </c>
      <c r="D31" s="62"/>
      <c r="E31" s="31">
        <v>0.01</v>
      </c>
      <c r="F31" s="105" t="s">
        <v>306</v>
      </c>
      <c r="G31" s="129">
        <v>0.020999999999999998</v>
      </c>
      <c r="H31" s="134">
        <f t="shared" si="2"/>
        <v>0.1714279147066814</v>
      </c>
      <c r="I31" s="17"/>
      <c r="J31" s="17">
        <v>0.44</v>
      </c>
      <c r="K31" s="17">
        <v>0.2273157795036939</v>
      </c>
      <c r="L31" s="17">
        <v>0.01839587932303164</v>
      </c>
      <c r="M31" s="94">
        <f t="shared" si="3"/>
        <v>0.029792939073439596</v>
      </c>
      <c r="N31" s="78">
        <f t="shared" si="0"/>
        <v>2</v>
      </c>
      <c r="O31" s="82">
        <f t="shared" si="1"/>
        <v>2</v>
      </c>
      <c r="P31" s="11"/>
      <c r="Q31" s="11"/>
      <c r="R31" s="11"/>
      <c r="S31" s="11"/>
      <c r="AG31" s="19"/>
      <c r="AQ31">
        <v>1</v>
      </c>
      <c r="BM31">
        <v>1</v>
      </c>
    </row>
    <row r="32" spans="1:82" ht="12.75">
      <c r="A32" s="1" t="s">
        <v>58</v>
      </c>
      <c r="B32" s="35"/>
      <c r="C32" s="25">
        <v>0.15</v>
      </c>
      <c r="D32" s="62">
        <v>0.39</v>
      </c>
      <c r="E32" s="31">
        <v>0.22</v>
      </c>
      <c r="F32" s="62">
        <v>1.18</v>
      </c>
      <c r="G32" s="129">
        <v>2.9256808009422857</v>
      </c>
      <c r="H32" s="134">
        <f t="shared" si="2"/>
        <v>4.838705100847332</v>
      </c>
      <c r="I32" s="17">
        <v>1.8</v>
      </c>
      <c r="J32" s="17">
        <v>8.9</v>
      </c>
      <c r="K32" s="17">
        <v>5.39874976321273</v>
      </c>
      <c r="L32" s="17">
        <v>3.2560706401766004</v>
      </c>
      <c r="M32" s="94">
        <f t="shared" si="3"/>
        <v>7.3737524206763005</v>
      </c>
      <c r="N32" s="78">
        <f t="shared" si="0"/>
        <v>495</v>
      </c>
      <c r="O32" s="82">
        <f t="shared" si="1"/>
        <v>26</v>
      </c>
      <c r="P32" s="11"/>
      <c r="Q32" s="11">
        <v>1</v>
      </c>
      <c r="R32" s="11"/>
      <c r="S32" s="11">
        <v>90</v>
      </c>
      <c r="V32">
        <v>5</v>
      </c>
      <c r="W32">
        <v>70</v>
      </c>
      <c r="Y32">
        <v>31</v>
      </c>
      <c r="Z32">
        <v>4</v>
      </c>
      <c r="AA32">
        <v>40</v>
      </c>
      <c r="AG32" s="19"/>
      <c r="AL32">
        <v>1</v>
      </c>
      <c r="AN32">
        <v>7</v>
      </c>
      <c r="AQ32">
        <v>49</v>
      </c>
      <c r="AR32">
        <v>88</v>
      </c>
      <c r="AS32">
        <v>18</v>
      </c>
      <c r="AT32">
        <v>6</v>
      </c>
      <c r="AX32">
        <v>1</v>
      </c>
      <c r="BA32">
        <v>13</v>
      </c>
      <c r="BC32">
        <v>7</v>
      </c>
      <c r="BD32">
        <v>12</v>
      </c>
      <c r="BE32">
        <v>6</v>
      </c>
      <c r="BF32">
        <v>5</v>
      </c>
      <c r="BM32">
        <v>20</v>
      </c>
      <c r="BU32">
        <v>4</v>
      </c>
      <c r="BW32">
        <v>5</v>
      </c>
      <c r="BX32">
        <v>7</v>
      </c>
      <c r="CA32">
        <v>1</v>
      </c>
      <c r="CB32">
        <v>3</v>
      </c>
      <c r="CD32">
        <v>1</v>
      </c>
    </row>
    <row r="33" spans="1:65" ht="12.75">
      <c r="A33" s="1" t="s">
        <v>59</v>
      </c>
      <c r="B33" s="35"/>
      <c r="C33" s="25"/>
      <c r="D33" s="62">
        <v>0.03</v>
      </c>
      <c r="E33" s="31"/>
      <c r="F33" s="105" t="s">
        <v>306</v>
      </c>
      <c r="G33" s="129">
        <v>0.06747232037691402</v>
      </c>
      <c r="H33" s="134">
        <f t="shared" si="2"/>
        <v>0.04538596325061565</v>
      </c>
      <c r="I33" s="17">
        <v>0.01</v>
      </c>
      <c r="J33" s="17">
        <v>0.02</v>
      </c>
      <c r="K33" s="17">
        <v>0.1515438530024626</v>
      </c>
      <c r="L33" s="17"/>
      <c r="M33" s="94">
        <f t="shared" si="3"/>
        <v>0.4617905556383137</v>
      </c>
      <c r="N33" s="78">
        <f t="shared" si="0"/>
        <v>31</v>
      </c>
      <c r="O33" s="82">
        <f t="shared" si="1"/>
        <v>4</v>
      </c>
      <c r="P33" s="11"/>
      <c r="Q33" s="11"/>
      <c r="R33" s="11"/>
      <c r="S33" s="11"/>
      <c r="V33">
        <v>2</v>
      </c>
      <c r="Y33">
        <v>18</v>
      </c>
      <c r="AA33">
        <v>8</v>
      </c>
      <c r="AG33" s="19"/>
      <c r="BM33">
        <v>3</v>
      </c>
    </row>
    <row r="34" spans="1:33" ht="12.75">
      <c r="A34" s="1" t="s">
        <v>60</v>
      </c>
      <c r="B34" s="35"/>
      <c r="C34" s="25"/>
      <c r="D34" s="62">
        <v>0.02</v>
      </c>
      <c r="E34" s="31">
        <v>0.16</v>
      </c>
      <c r="F34" s="63">
        <v>0.1</v>
      </c>
      <c r="G34" s="129">
        <v>0.009944640753828034</v>
      </c>
      <c r="H34" s="134">
        <f t="shared" si="2"/>
        <v>0.14520975728032867</v>
      </c>
      <c r="I34" s="17">
        <v>0.01</v>
      </c>
      <c r="J34" s="17">
        <v>0.1</v>
      </c>
      <c r="K34" s="17">
        <v>0.3788596325061565</v>
      </c>
      <c r="L34" s="17">
        <v>0.09197939661515821</v>
      </c>
      <c r="M34" s="94">
        <f t="shared" si="3"/>
        <v>0.14896469536719797</v>
      </c>
      <c r="N34" s="78">
        <f t="shared" si="0"/>
        <v>10</v>
      </c>
      <c r="O34" s="82">
        <f t="shared" si="1"/>
        <v>1</v>
      </c>
      <c r="P34" s="11"/>
      <c r="Q34" s="11"/>
      <c r="R34" s="11"/>
      <c r="S34" s="11"/>
      <c r="W34">
        <v>10</v>
      </c>
      <c r="AG34" s="19"/>
    </row>
    <row r="35" spans="1:82" ht="12.75">
      <c r="A35" s="1" t="s">
        <v>61</v>
      </c>
      <c r="B35" s="35">
        <v>1.93</v>
      </c>
      <c r="C35" s="25">
        <v>0.56</v>
      </c>
      <c r="D35" s="62">
        <v>3.11</v>
      </c>
      <c r="E35" s="31">
        <v>7.42</v>
      </c>
      <c r="F35" s="62">
        <v>13.01</v>
      </c>
      <c r="G35" s="129">
        <v>12.747590106007067</v>
      </c>
      <c r="H35" s="134">
        <f t="shared" si="2"/>
        <v>11.449071973015382</v>
      </c>
      <c r="I35" s="17">
        <v>8.46</v>
      </c>
      <c r="J35" s="17">
        <v>1.68</v>
      </c>
      <c r="K35" s="17">
        <v>19.283955294563366</v>
      </c>
      <c r="L35" s="17">
        <v>16.37233259749816</v>
      </c>
      <c r="M35" s="94">
        <f t="shared" si="3"/>
        <v>29.286459109191124</v>
      </c>
      <c r="N35" s="78">
        <f t="shared" si="0"/>
        <v>1966</v>
      </c>
      <c r="O35" s="82">
        <f t="shared" si="1"/>
        <v>38</v>
      </c>
      <c r="P35" s="11"/>
      <c r="Q35" s="11">
        <v>766</v>
      </c>
      <c r="R35" s="11"/>
      <c r="S35" s="11">
        <v>19</v>
      </c>
      <c r="T35">
        <v>36</v>
      </c>
      <c r="U35" s="50">
        <v>9</v>
      </c>
      <c r="V35" s="50">
        <v>206</v>
      </c>
      <c r="W35" s="50">
        <v>1</v>
      </c>
      <c r="Y35" s="50">
        <v>73</v>
      </c>
      <c r="Z35" s="50">
        <v>25</v>
      </c>
      <c r="AA35" s="50">
        <v>60</v>
      </c>
      <c r="AC35">
        <v>30</v>
      </c>
      <c r="AD35">
        <v>3</v>
      </c>
      <c r="AF35">
        <v>1</v>
      </c>
      <c r="AG35" s="19"/>
      <c r="AH35">
        <v>66</v>
      </c>
      <c r="AL35">
        <v>4</v>
      </c>
      <c r="AM35">
        <v>11</v>
      </c>
      <c r="AN35">
        <v>11</v>
      </c>
      <c r="AQ35">
        <v>23</v>
      </c>
      <c r="AR35">
        <v>33</v>
      </c>
      <c r="AS35">
        <v>35</v>
      </c>
      <c r="AT35">
        <v>58</v>
      </c>
      <c r="AV35">
        <v>3</v>
      </c>
      <c r="AX35">
        <v>10</v>
      </c>
      <c r="BA35">
        <v>26</v>
      </c>
      <c r="BB35">
        <v>88</v>
      </c>
      <c r="BC35">
        <v>51</v>
      </c>
      <c r="BD35">
        <v>6</v>
      </c>
      <c r="BE35">
        <v>5</v>
      </c>
      <c r="BF35">
        <v>47</v>
      </c>
      <c r="BG35">
        <v>8</v>
      </c>
      <c r="BM35">
        <v>35</v>
      </c>
      <c r="BN35">
        <v>3</v>
      </c>
      <c r="BU35">
        <v>16</v>
      </c>
      <c r="BW35">
        <v>16</v>
      </c>
      <c r="BX35">
        <v>13</v>
      </c>
      <c r="BY35">
        <v>1</v>
      </c>
      <c r="CA35">
        <v>28</v>
      </c>
      <c r="CB35">
        <v>124</v>
      </c>
      <c r="CD35">
        <v>16</v>
      </c>
    </row>
    <row r="36" spans="1:80" ht="12.75">
      <c r="A36" s="1" t="s">
        <v>62</v>
      </c>
      <c r="B36" s="35"/>
      <c r="C36" s="25">
        <v>0.01</v>
      </c>
      <c r="D36" s="105" t="s">
        <v>306</v>
      </c>
      <c r="E36" s="106" t="s">
        <v>306</v>
      </c>
      <c r="F36" s="62">
        <v>0.15</v>
      </c>
      <c r="G36" s="129">
        <v>0.5064499411071848</v>
      </c>
      <c r="H36" s="134">
        <f t="shared" si="2"/>
        <v>0.9915074269936928</v>
      </c>
      <c r="I36" s="17">
        <v>0.4291845493562232</v>
      </c>
      <c r="J36" s="17">
        <v>0.6</v>
      </c>
      <c r="K36" s="17">
        <v>1.6859253646523964</v>
      </c>
      <c r="L36" s="17">
        <v>1.2509197939661516</v>
      </c>
      <c r="M36" s="94">
        <f t="shared" si="3"/>
        <v>1.1172352152539848</v>
      </c>
      <c r="N36" s="170">
        <v>75</v>
      </c>
      <c r="O36" s="171">
        <v>24</v>
      </c>
      <c r="P36" s="11"/>
      <c r="Q36" s="11">
        <v>11</v>
      </c>
      <c r="R36" s="11"/>
      <c r="S36" s="11">
        <v>2</v>
      </c>
      <c r="W36">
        <v>1</v>
      </c>
      <c r="Z36">
        <v>1</v>
      </c>
      <c r="AA36">
        <v>10</v>
      </c>
      <c r="AF36">
        <v>1</v>
      </c>
      <c r="AG36" s="19"/>
      <c r="AH36">
        <v>13</v>
      </c>
      <c r="AN36">
        <v>1</v>
      </c>
      <c r="AO36">
        <v>1</v>
      </c>
      <c r="AQ36">
        <v>1</v>
      </c>
      <c r="AS36">
        <v>1</v>
      </c>
      <c r="AT36">
        <v>2</v>
      </c>
      <c r="AX36">
        <v>1</v>
      </c>
      <c r="BC36">
        <v>1</v>
      </c>
      <c r="BM36">
        <v>2</v>
      </c>
      <c r="BO36">
        <v>3</v>
      </c>
      <c r="BS36">
        <v>1</v>
      </c>
      <c r="BU36">
        <v>2</v>
      </c>
      <c r="BW36">
        <v>2</v>
      </c>
      <c r="BX36">
        <v>2</v>
      </c>
      <c r="CA36">
        <v>3</v>
      </c>
      <c r="CB36">
        <v>7</v>
      </c>
    </row>
    <row r="37" spans="1:80" ht="12.75">
      <c r="A37" s="1" t="s">
        <v>63</v>
      </c>
      <c r="B37" s="35">
        <v>0.09</v>
      </c>
      <c r="C37" s="25">
        <v>0.11</v>
      </c>
      <c r="D37" s="62">
        <v>0.17</v>
      </c>
      <c r="E37" s="31">
        <v>0.18</v>
      </c>
      <c r="F37" s="62">
        <v>0.12</v>
      </c>
      <c r="G37" s="129">
        <v>0.14077856301531216</v>
      </c>
      <c r="H37" s="134">
        <f t="shared" si="2"/>
        <v>0.2036959293916041</v>
      </c>
      <c r="I37" s="17">
        <v>0.19</v>
      </c>
      <c r="J37" s="17">
        <v>0.18</v>
      </c>
      <c r="K37" s="17">
        <v>0.11365788975184694</v>
      </c>
      <c r="L37" s="17">
        <v>0.3311258278145695</v>
      </c>
      <c r="M37" s="94">
        <f t="shared" si="3"/>
        <v>0.1340682258304782</v>
      </c>
      <c r="N37" s="170">
        <f t="shared" si="0"/>
        <v>9</v>
      </c>
      <c r="O37" s="171">
        <f t="shared" si="1"/>
        <v>8</v>
      </c>
      <c r="P37" s="11">
        <v>1</v>
      </c>
      <c r="Q37" s="11"/>
      <c r="R37" s="11"/>
      <c r="S37" s="11"/>
      <c r="V37">
        <v>1</v>
      </c>
      <c r="AE37">
        <v>1</v>
      </c>
      <c r="AG37" s="19"/>
      <c r="AK37">
        <v>1</v>
      </c>
      <c r="AL37">
        <v>1</v>
      </c>
      <c r="AX37">
        <v>1</v>
      </c>
      <c r="BO37">
        <v>2</v>
      </c>
      <c r="CB37">
        <v>1</v>
      </c>
    </row>
    <row r="38" spans="1:80" ht="12.75">
      <c r="A38" s="1" t="s">
        <v>64</v>
      </c>
      <c r="B38" s="35">
        <v>0.17</v>
      </c>
      <c r="C38" s="25">
        <v>0.24</v>
      </c>
      <c r="D38" s="62">
        <v>0.21</v>
      </c>
      <c r="E38" s="31">
        <v>0.24</v>
      </c>
      <c r="F38" s="63">
        <v>0.2</v>
      </c>
      <c r="G38" s="129">
        <v>0.2301401648998822</v>
      </c>
      <c r="H38" s="134">
        <f t="shared" si="2"/>
        <v>0.22159419087113458</v>
      </c>
      <c r="I38" s="17">
        <v>0.214592274678112</v>
      </c>
      <c r="J38" s="17">
        <v>0.28</v>
      </c>
      <c r="K38" s="17">
        <v>0.18942981625307825</v>
      </c>
      <c r="L38" s="17">
        <v>0.20235467255334805</v>
      </c>
      <c r="M38" s="94">
        <f t="shared" si="3"/>
        <v>0.223447043050797</v>
      </c>
      <c r="N38" s="78">
        <f t="shared" si="0"/>
        <v>15</v>
      </c>
      <c r="O38" s="82">
        <f t="shared" si="1"/>
        <v>13</v>
      </c>
      <c r="P38" s="11"/>
      <c r="Q38" s="11"/>
      <c r="R38" s="11"/>
      <c r="S38" s="11"/>
      <c r="AD38">
        <v>1</v>
      </c>
      <c r="AE38">
        <v>1</v>
      </c>
      <c r="AG38" s="19"/>
      <c r="AI38">
        <v>1</v>
      </c>
      <c r="AL38">
        <v>1</v>
      </c>
      <c r="AS38">
        <v>1</v>
      </c>
      <c r="BC38">
        <v>3</v>
      </c>
      <c r="BI38">
        <v>1</v>
      </c>
      <c r="BN38">
        <v>1</v>
      </c>
      <c r="BO38">
        <v>1</v>
      </c>
      <c r="BV38">
        <v>1</v>
      </c>
      <c r="BW38">
        <v>1</v>
      </c>
      <c r="CA38">
        <v>1</v>
      </c>
      <c r="CB38">
        <v>1</v>
      </c>
    </row>
    <row r="39" spans="1:79" ht="12.75">
      <c r="A39" s="1" t="s">
        <v>65</v>
      </c>
      <c r="B39" s="35"/>
      <c r="C39" s="25">
        <v>0.01</v>
      </c>
      <c r="D39" s="105" t="s">
        <v>306</v>
      </c>
      <c r="E39" s="31">
        <v>0.01</v>
      </c>
      <c r="F39" s="62"/>
      <c r="G39" s="129">
        <v>0.04377856301531213</v>
      </c>
      <c r="H39" s="134">
        <f t="shared" si="2"/>
        <v>0.048541951456065734</v>
      </c>
      <c r="I39" s="17">
        <v>0.1</v>
      </c>
      <c r="J39" s="17"/>
      <c r="K39" s="17">
        <v>0.0757719265012313</v>
      </c>
      <c r="L39" s="17">
        <v>0.01839587932303164</v>
      </c>
      <c r="M39" s="94">
        <f t="shared" si="3"/>
        <v>0.05958587814687919</v>
      </c>
      <c r="N39" s="78">
        <f t="shared" si="0"/>
        <v>4</v>
      </c>
      <c r="O39" s="82">
        <f t="shared" si="1"/>
        <v>3</v>
      </c>
      <c r="P39" s="11"/>
      <c r="Q39" s="11"/>
      <c r="R39" s="11"/>
      <c r="S39" s="11"/>
      <c r="X39" s="19"/>
      <c r="Y39" s="19"/>
      <c r="Z39" s="19"/>
      <c r="AA39">
        <v>1</v>
      </c>
      <c r="AG39" s="19"/>
      <c r="BO39">
        <v>2</v>
      </c>
      <c r="CA39">
        <v>1</v>
      </c>
    </row>
    <row r="40" spans="1:33" ht="12.75">
      <c r="A40" s="1" t="s">
        <v>66</v>
      </c>
      <c r="B40" s="35">
        <v>0.01</v>
      </c>
      <c r="C40" s="107" t="s">
        <v>306</v>
      </c>
      <c r="D40" s="62"/>
      <c r="E40" s="31">
        <v>0.01</v>
      </c>
      <c r="F40" s="62"/>
      <c r="G40" s="129">
        <v>0.01178937561605831</v>
      </c>
      <c r="H40" s="134">
        <f t="shared" si="2"/>
        <v>0.01713550062258647</v>
      </c>
      <c r="I40" s="17">
        <v>0.030656039239730228</v>
      </c>
      <c r="J40" s="17"/>
      <c r="K40" s="17">
        <v>0.03788596325061565</v>
      </c>
      <c r="L40" s="17"/>
      <c r="M40" s="94">
        <f t="shared" si="3"/>
        <v>0.014896469536719798</v>
      </c>
      <c r="N40" s="78">
        <f t="shared" si="0"/>
        <v>1</v>
      </c>
      <c r="O40" s="82">
        <f t="shared" si="1"/>
        <v>1</v>
      </c>
      <c r="P40" s="11">
        <v>1</v>
      </c>
      <c r="Q40" s="11"/>
      <c r="R40" s="11"/>
      <c r="S40" s="11"/>
      <c r="AG40" s="19"/>
    </row>
    <row r="41" spans="1:67" ht="12.75">
      <c r="A41" s="1" t="s">
        <v>67</v>
      </c>
      <c r="B41" s="35"/>
      <c r="C41" s="107" t="s">
        <v>306</v>
      </c>
      <c r="D41" s="62">
        <v>0.01</v>
      </c>
      <c r="E41" s="31">
        <v>0.01</v>
      </c>
      <c r="F41" s="62">
        <v>0.02</v>
      </c>
      <c r="G41" s="129">
        <v>0.021472320376914013</v>
      </c>
      <c r="H41" s="134">
        <f t="shared" si="2"/>
        <v>0.031433685067842776</v>
      </c>
      <c r="I41" s="17">
        <v>0.04</v>
      </c>
      <c r="J41" s="17">
        <v>0.03</v>
      </c>
      <c r="K41" s="17">
        <v>0.018942981625307824</v>
      </c>
      <c r="L41" s="17">
        <v>0.03679175864606328</v>
      </c>
      <c r="M41" s="94">
        <f t="shared" si="3"/>
        <v>0.044689408610159395</v>
      </c>
      <c r="N41" s="170">
        <f t="shared" si="0"/>
        <v>3</v>
      </c>
      <c r="O41" s="171">
        <f t="shared" si="1"/>
        <v>3</v>
      </c>
      <c r="P41" s="11"/>
      <c r="Q41" s="11"/>
      <c r="R41" s="11"/>
      <c r="S41" s="11"/>
      <c r="AG41" s="19"/>
      <c r="AY41">
        <v>1</v>
      </c>
      <c r="BA41">
        <v>1</v>
      </c>
      <c r="BO41">
        <v>1</v>
      </c>
    </row>
    <row r="42" spans="1:33" ht="12.75">
      <c r="A42" s="1" t="s">
        <v>265</v>
      </c>
      <c r="B42" s="35"/>
      <c r="C42" s="25"/>
      <c r="D42" s="62"/>
      <c r="E42" s="31"/>
      <c r="F42" s="62"/>
      <c r="G42" s="128" t="s">
        <v>306</v>
      </c>
      <c r="H42" s="134">
        <f t="shared" si="2"/>
        <v>0</v>
      </c>
      <c r="I42" s="17"/>
      <c r="J42" s="17"/>
      <c r="K42" s="17"/>
      <c r="L42" s="17"/>
      <c r="M42" s="94">
        <f t="shared" si="3"/>
        <v>0</v>
      </c>
      <c r="N42" s="78">
        <f t="shared" si="0"/>
        <v>0</v>
      </c>
      <c r="O42" s="82">
        <f t="shared" si="1"/>
        <v>0</v>
      </c>
      <c r="P42" s="11"/>
      <c r="Q42" s="11"/>
      <c r="R42" s="11"/>
      <c r="S42" s="11"/>
      <c r="AG42" s="19"/>
    </row>
    <row r="43" spans="1:33" ht="12.75">
      <c r="A43" s="1" t="s">
        <v>68</v>
      </c>
      <c r="B43" s="35">
        <v>0.04</v>
      </c>
      <c r="C43" s="25">
        <v>0.03</v>
      </c>
      <c r="D43" s="62">
        <v>0.01</v>
      </c>
      <c r="E43" s="106" t="s">
        <v>306</v>
      </c>
      <c r="F43" s="105" t="s">
        <v>306</v>
      </c>
      <c r="G43" s="129">
        <v>0.008889281507656065</v>
      </c>
      <c r="H43" s="134">
        <f t="shared" si="2"/>
        <v>0</v>
      </c>
      <c r="I43" s="17"/>
      <c r="J43" s="17"/>
      <c r="K43" s="17"/>
      <c r="L43" s="17"/>
      <c r="M43" s="94">
        <f t="shared" si="3"/>
        <v>0.014896469536719798</v>
      </c>
      <c r="N43" s="78">
        <f t="shared" si="0"/>
        <v>1</v>
      </c>
      <c r="O43" s="82">
        <f t="shared" si="1"/>
        <v>1</v>
      </c>
      <c r="P43" s="11">
        <v>1</v>
      </c>
      <c r="Q43" s="11"/>
      <c r="R43" s="11"/>
      <c r="S43" s="11"/>
      <c r="AG43" s="19"/>
    </row>
    <row r="44" spans="1:45" ht="12.75">
      <c r="A44" s="1" t="s">
        <v>69</v>
      </c>
      <c r="B44" s="35">
        <v>0.03</v>
      </c>
      <c r="C44" s="25">
        <v>0.03</v>
      </c>
      <c r="D44" s="62">
        <v>0.01</v>
      </c>
      <c r="E44" s="31">
        <v>0.03</v>
      </c>
      <c r="F44" s="105" t="s">
        <v>306</v>
      </c>
      <c r="G44" s="129">
        <v>0.013000000000000001</v>
      </c>
      <c r="H44" s="134">
        <f t="shared" si="2"/>
        <v>0.014070460643411822</v>
      </c>
      <c r="I44" s="17"/>
      <c r="J44" s="17"/>
      <c r="K44" s="17">
        <v>0.03788596325061565</v>
      </c>
      <c r="L44" s="17">
        <v>0.01839587932303164</v>
      </c>
      <c r="M44" s="94">
        <f t="shared" si="3"/>
        <v>0.014896469536719798</v>
      </c>
      <c r="N44" s="78">
        <f t="shared" si="0"/>
        <v>1</v>
      </c>
      <c r="O44" s="82">
        <f t="shared" si="1"/>
        <v>1</v>
      </c>
      <c r="P44" s="11"/>
      <c r="Q44" s="11"/>
      <c r="R44" s="11"/>
      <c r="S44" s="11"/>
      <c r="AG44" s="19"/>
      <c r="AS44">
        <v>1</v>
      </c>
    </row>
    <row r="45" spans="1:67" ht="12.75">
      <c r="A45" s="1" t="s">
        <v>70</v>
      </c>
      <c r="B45" s="35">
        <v>0.19</v>
      </c>
      <c r="C45" s="25">
        <v>0.85</v>
      </c>
      <c r="D45" s="62">
        <v>0.54</v>
      </c>
      <c r="E45" s="31">
        <v>0.33</v>
      </c>
      <c r="F45" s="62">
        <v>0.23</v>
      </c>
      <c r="G45" s="129">
        <v>0.2908080094228504</v>
      </c>
      <c r="H45" s="134">
        <f t="shared" si="2"/>
        <v>0.29372674085655137</v>
      </c>
      <c r="I45" s="17">
        <v>0.153280196198651</v>
      </c>
      <c r="J45" s="17">
        <v>0.31</v>
      </c>
      <c r="K45" s="17">
        <v>0.43568857738207994</v>
      </c>
      <c r="L45" s="17">
        <v>0.2759381898454746</v>
      </c>
      <c r="M45" s="94">
        <f t="shared" si="3"/>
        <v>0.5809623119320722</v>
      </c>
      <c r="N45" s="170">
        <v>39</v>
      </c>
      <c r="O45" s="171">
        <v>17</v>
      </c>
      <c r="P45" s="11"/>
      <c r="Q45" s="11">
        <v>6</v>
      </c>
      <c r="R45" s="11">
        <v>2</v>
      </c>
      <c r="S45" s="11"/>
      <c r="T45">
        <v>2</v>
      </c>
      <c r="Y45">
        <v>2</v>
      </c>
      <c r="Z45">
        <v>2</v>
      </c>
      <c r="AA45">
        <v>2</v>
      </c>
      <c r="AB45">
        <v>2</v>
      </c>
      <c r="AC45">
        <v>9</v>
      </c>
      <c r="AF45">
        <v>1</v>
      </c>
      <c r="AG45" s="19">
        <v>1</v>
      </c>
      <c r="AJ45">
        <v>1</v>
      </c>
      <c r="AN45">
        <v>1</v>
      </c>
      <c r="AS45">
        <v>2</v>
      </c>
      <c r="BC45">
        <v>1</v>
      </c>
      <c r="BE45">
        <v>1</v>
      </c>
      <c r="BO45">
        <v>2</v>
      </c>
    </row>
    <row r="46" spans="1:33" ht="12.75">
      <c r="A46" s="1" t="s">
        <v>205</v>
      </c>
      <c r="B46" s="35"/>
      <c r="C46" s="25">
        <v>0.03</v>
      </c>
      <c r="D46" s="62"/>
      <c r="E46" s="31"/>
      <c r="F46" s="62"/>
      <c r="G46" s="129"/>
      <c r="H46" s="134">
        <f t="shared" si="2"/>
        <v>0</v>
      </c>
      <c r="I46" s="17"/>
      <c r="J46" s="17"/>
      <c r="K46" s="17"/>
      <c r="L46" s="17"/>
      <c r="M46" s="94">
        <f t="shared" si="3"/>
        <v>0</v>
      </c>
      <c r="N46" s="170">
        <f t="shared" si="0"/>
        <v>0</v>
      </c>
      <c r="O46" s="171">
        <f t="shared" si="1"/>
        <v>0</v>
      </c>
      <c r="P46" s="11"/>
      <c r="Q46" s="11"/>
      <c r="R46" s="11"/>
      <c r="S46" s="11"/>
      <c r="AG46" s="19"/>
    </row>
    <row r="47" spans="1:55" ht="12.75">
      <c r="A47" s="1" t="s">
        <v>71</v>
      </c>
      <c r="B47" s="35">
        <v>3.89</v>
      </c>
      <c r="C47" s="25">
        <v>7.47</v>
      </c>
      <c r="D47" s="62">
        <v>2.84</v>
      </c>
      <c r="E47" s="31">
        <v>1.94</v>
      </c>
      <c r="F47" s="62">
        <v>0.64</v>
      </c>
      <c r="G47" s="129">
        <v>0.18494464075382805</v>
      </c>
      <c r="H47" s="134">
        <f t="shared" si="2"/>
        <v>0.28714181769826463</v>
      </c>
      <c r="I47" s="17">
        <v>0.24</v>
      </c>
      <c r="J47" s="17">
        <v>0.08</v>
      </c>
      <c r="K47" s="17">
        <v>0.6630043568857739</v>
      </c>
      <c r="L47" s="17">
        <v>0.16556291390728475</v>
      </c>
      <c r="M47" s="94">
        <f t="shared" si="3"/>
        <v>0.6554446596156711</v>
      </c>
      <c r="N47" s="170">
        <f t="shared" si="0"/>
        <v>44</v>
      </c>
      <c r="O47" s="171">
        <f t="shared" si="1"/>
        <v>7</v>
      </c>
      <c r="P47" s="11"/>
      <c r="Q47" s="11"/>
      <c r="R47" s="11"/>
      <c r="S47" s="11"/>
      <c r="V47">
        <v>1</v>
      </c>
      <c r="AC47">
        <v>1</v>
      </c>
      <c r="AE47">
        <v>12</v>
      </c>
      <c r="AG47" s="19">
        <v>27</v>
      </c>
      <c r="AK47">
        <v>1</v>
      </c>
      <c r="AS47">
        <v>1</v>
      </c>
      <c r="BC47">
        <v>1</v>
      </c>
    </row>
    <row r="48" spans="1:33" ht="12.75">
      <c r="A48" s="1" t="s">
        <v>72</v>
      </c>
      <c r="B48" s="35">
        <v>0.72</v>
      </c>
      <c r="C48" s="25">
        <v>2.07</v>
      </c>
      <c r="D48" s="62">
        <v>0.49</v>
      </c>
      <c r="E48" s="31">
        <v>0.13</v>
      </c>
      <c r="F48" s="62">
        <v>0.04</v>
      </c>
      <c r="G48" s="129">
        <v>0.04</v>
      </c>
      <c r="H48" s="134">
        <f t="shared" si="2"/>
        <v>0.03679175864606328</v>
      </c>
      <c r="I48" s="17"/>
      <c r="J48" s="17"/>
      <c r="K48" s="17"/>
      <c r="L48" s="17">
        <v>0.14716703458425312</v>
      </c>
      <c r="M48" s="94">
        <f t="shared" si="3"/>
        <v>0</v>
      </c>
      <c r="N48" s="78">
        <f t="shared" si="0"/>
        <v>0</v>
      </c>
      <c r="O48" s="82">
        <f t="shared" si="1"/>
        <v>0</v>
      </c>
      <c r="P48" s="11"/>
      <c r="Q48" s="11"/>
      <c r="R48" s="11"/>
      <c r="S48" s="11"/>
      <c r="AA48" s="19"/>
      <c r="AG48" s="19"/>
    </row>
    <row r="49" spans="1:33" ht="12.75">
      <c r="A49" s="1" t="s">
        <v>73</v>
      </c>
      <c r="B49" s="35">
        <v>0.03</v>
      </c>
      <c r="C49" s="25">
        <v>0.33</v>
      </c>
      <c r="D49" s="62">
        <v>0.05</v>
      </c>
      <c r="E49" s="31">
        <v>0.01</v>
      </c>
      <c r="F49" s="62">
        <v>0.02</v>
      </c>
      <c r="G49" s="129">
        <v>0.007472320376914017</v>
      </c>
      <c r="H49" s="134">
        <f t="shared" si="2"/>
        <v>0.00959896983075791</v>
      </c>
      <c r="I49" s="17"/>
      <c r="J49" s="17">
        <v>0.02</v>
      </c>
      <c r="K49" s="17"/>
      <c r="L49" s="17">
        <v>0.01839587932303164</v>
      </c>
      <c r="M49" s="94">
        <f t="shared" si="3"/>
        <v>0.014896469536719798</v>
      </c>
      <c r="N49" s="170">
        <f t="shared" si="0"/>
        <v>1</v>
      </c>
      <c r="O49" s="171">
        <f t="shared" si="1"/>
        <v>1</v>
      </c>
      <c r="P49" s="11"/>
      <c r="Q49" s="11"/>
      <c r="R49" s="11"/>
      <c r="S49" s="11"/>
      <c r="AG49" s="19">
        <v>1</v>
      </c>
    </row>
    <row r="50" spans="1:82" ht="12.75">
      <c r="A50" s="1" t="s">
        <v>74</v>
      </c>
      <c r="B50" s="35">
        <v>0.28</v>
      </c>
      <c r="C50" s="25">
        <v>1.69</v>
      </c>
      <c r="D50" s="62">
        <v>2.49</v>
      </c>
      <c r="E50" s="31">
        <v>2.98</v>
      </c>
      <c r="F50" s="62">
        <v>0.75</v>
      </c>
      <c r="G50" s="129">
        <v>1.5324864546525323</v>
      </c>
      <c r="H50" s="134">
        <f t="shared" si="2"/>
        <v>0.6980154689865476</v>
      </c>
      <c r="I50" s="17">
        <v>0.73</v>
      </c>
      <c r="J50" s="17">
        <v>0.49</v>
      </c>
      <c r="K50" s="17">
        <v>0.9282060996400834</v>
      </c>
      <c r="L50" s="17">
        <v>0.6438557763061074</v>
      </c>
      <c r="M50" s="94">
        <f t="shared" si="3"/>
        <v>1.623715179502458</v>
      </c>
      <c r="N50" s="78">
        <f t="shared" si="0"/>
        <v>109</v>
      </c>
      <c r="O50" s="82">
        <f t="shared" si="1"/>
        <v>16</v>
      </c>
      <c r="P50" s="11">
        <v>2</v>
      </c>
      <c r="Q50" s="11"/>
      <c r="R50" s="11"/>
      <c r="S50" s="11"/>
      <c r="AE50">
        <v>26</v>
      </c>
      <c r="AG50" s="19"/>
      <c r="AP50">
        <v>2</v>
      </c>
      <c r="AX50">
        <v>1</v>
      </c>
      <c r="AY50">
        <v>9</v>
      </c>
      <c r="AZ50">
        <v>1</v>
      </c>
      <c r="BG50">
        <v>21</v>
      </c>
      <c r="BH50">
        <v>3</v>
      </c>
      <c r="BI50">
        <v>19</v>
      </c>
      <c r="BJ50">
        <v>13</v>
      </c>
      <c r="BK50">
        <v>2</v>
      </c>
      <c r="BO50">
        <v>1</v>
      </c>
      <c r="BQ50">
        <v>2</v>
      </c>
      <c r="BV50">
        <v>5</v>
      </c>
      <c r="BZ50">
        <v>1</v>
      </c>
      <c r="CD50">
        <v>1</v>
      </c>
    </row>
    <row r="51" spans="1:33" ht="12.75">
      <c r="A51" s="1" t="s">
        <v>261</v>
      </c>
      <c r="B51" s="35"/>
      <c r="C51" s="25"/>
      <c r="D51" s="62"/>
      <c r="E51" s="31"/>
      <c r="F51" s="62"/>
      <c r="G51" s="129"/>
      <c r="H51" s="134">
        <f t="shared" si="2"/>
        <v>0</v>
      </c>
      <c r="I51" s="17"/>
      <c r="J51" s="17"/>
      <c r="K51" s="17"/>
      <c r="L51" s="17"/>
      <c r="M51" s="94">
        <f t="shared" si="3"/>
        <v>0</v>
      </c>
      <c r="N51" s="78">
        <f t="shared" si="0"/>
        <v>0</v>
      </c>
      <c r="O51" s="82">
        <f t="shared" si="1"/>
        <v>0</v>
      </c>
      <c r="P51" s="11"/>
      <c r="Q51" s="11"/>
      <c r="R51" s="11"/>
      <c r="S51" s="11"/>
      <c r="AG51" s="19"/>
    </row>
    <row r="52" spans="1:33" ht="12.75">
      <c r="A52" s="1" t="s">
        <v>75</v>
      </c>
      <c r="B52" s="35"/>
      <c r="C52" s="107" t="s">
        <v>306</v>
      </c>
      <c r="D52" s="63">
        <v>3.2</v>
      </c>
      <c r="E52" s="31">
        <v>0.33</v>
      </c>
      <c r="F52" s="62">
        <v>0.48</v>
      </c>
      <c r="G52" s="129">
        <v>0.6873239104829212</v>
      </c>
      <c r="H52" s="134">
        <f t="shared" si="2"/>
        <v>0.025</v>
      </c>
      <c r="I52" s="17">
        <v>0.07</v>
      </c>
      <c r="J52" s="17">
        <v>0.03</v>
      </c>
      <c r="K52" s="17"/>
      <c r="L52" s="17"/>
      <c r="M52" s="94">
        <f t="shared" si="3"/>
        <v>0</v>
      </c>
      <c r="N52" s="78">
        <f t="shared" si="0"/>
        <v>0</v>
      </c>
      <c r="O52" s="82">
        <f t="shared" si="1"/>
        <v>0</v>
      </c>
      <c r="P52" s="11"/>
      <c r="Q52" s="11"/>
      <c r="R52" s="11"/>
      <c r="S52" s="11"/>
      <c r="AG52" s="19"/>
    </row>
    <row r="53" spans="1:33" ht="12.75">
      <c r="A53" s="1" t="s">
        <v>289</v>
      </c>
      <c r="B53" s="35"/>
      <c r="C53" s="25"/>
      <c r="D53" s="63"/>
      <c r="E53" s="31"/>
      <c r="F53" s="62"/>
      <c r="G53" s="129"/>
      <c r="H53" s="134">
        <f t="shared" si="2"/>
        <v>0</v>
      </c>
      <c r="I53" s="17"/>
      <c r="J53" s="17"/>
      <c r="K53" s="17"/>
      <c r="L53" s="17"/>
      <c r="M53" s="94">
        <f t="shared" si="3"/>
        <v>0</v>
      </c>
      <c r="N53" s="78">
        <f>SUM(P53:CG53)</f>
        <v>0</v>
      </c>
      <c r="O53" s="82">
        <f t="shared" si="1"/>
        <v>0</v>
      </c>
      <c r="P53" s="11"/>
      <c r="Q53" s="11"/>
      <c r="R53" s="11"/>
      <c r="S53" s="11"/>
      <c r="AG53" s="19"/>
    </row>
    <row r="54" spans="1:33" ht="12.75">
      <c r="A54" s="1" t="s">
        <v>76</v>
      </c>
      <c r="B54" s="35"/>
      <c r="C54" s="25"/>
      <c r="D54" s="62"/>
      <c r="E54" s="31"/>
      <c r="F54" s="62"/>
      <c r="G54" s="129">
        <v>0.007944640753828034</v>
      </c>
      <c r="H54" s="134">
        <f t="shared" si="2"/>
        <v>0</v>
      </c>
      <c r="I54" s="17"/>
      <c r="J54" s="17"/>
      <c r="K54" s="17"/>
      <c r="L54" s="17"/>
      <c r="M54" s="94">
        <f t="shared" si="3"/>
        <v>0</v>
      </c>
      <c r="N54" s="78">
        <f t="shared" si="0"/>
        <v>0</v>
      </c>
      <c r="O54" s="82">
        <f t="shared" si="1"/>
        <v>0</v>
      </c>
      <c r="P54" s="11"/>
      <c r="Q54" s="11"/>
      <c r="R54" s="11"/>
      <c r="S54" s="11"/>
      <c r="AG54" s="19"/>
    </row>
    <row r="55" spans="1:33" ht="12.75">
      <c r="A55" s="1" t="s">
        <v>77</v>
      </c>
      <c r="B55" s="35"/>
      <c r="C55" s="25"/>
      <c r="D55" s="62"/>
      <c r="E55" s="31"/>
      <c r="F55" s="105" t="s">
        <v>306</v>
      </c>
      <c r="G55" s="129">
        <v>0.005</v>
      </c>
      <c r="H55" s="134">
        <f t="shared" si="2"/>
        <v>0.00459896983075791</v>
      </c>
      <c r="I55" s="17"/>
      <c r="J55" s="17"/>
      <c r="K55" s="17"/>
      <c r="L55" s="17">
        <v>0.01839587932303164</v>
      </c>
      <c r="M55" s="94">
        <f t="shared" si="3"/>
        <v>0</v>
      </c>
      <c r="N55" s="78">
        <f t="shared" si="0"/>
        <v>0</v>
      </c>
      <c r="O55" s="82">
        <f t="shared" si="1"/>
        <v>0</v>
      </c>
      <c r="P55" s="11"/>
      <c r="Q55" s="11"/>
      <c r="R55" s="11"/>
      <c r="S55" s="11"/>
      <c r="AG55" s="19"/>
    </row>
    <row r="56" spans="1:33" ht="12.75">
      <c r="A56" s="1" t="s">
        <v>78</v>
      </c>
      <c r="B56" s="35"/>
      <c r="C56" s="25"/>
      <c r="D56" s="105" t="s">
        <v>306</v>
      </c>
      <c r="E56" s="106" t="s">
        <v>306</v>
      </c>
      <c r="F56" s="105" t="s">
        <v>306</v>
      </c>
      <c r="G56" s="129"/>
      <c r="H56" s="134">
        <f t="shared" si="2"/>
        <v>0</v>
      </c>
      <c r="I56" s="17"/>
      <c r="J56" s="17"/>
      <c r="K56" s="17"/>
      <c r="L56" s="17"/>
      <c r="M56" s="94">
        <f t="shared" si="3"/>
        <v>0.014896469536719798</v>
      </c>
      <c r="N56" s="170">
        <f t="shared" si="0"/>
        <v>1</v>
      </c>
      <c r="O56" s="171">
        <f t="shared" si="1"/>
        <v>1</v>
      </c>
      <c r="P56" s="11"/>
      <c r="Q56" s="11"/>
      <c r="R56" s="11"/>
      <c r="S56" s="11"/>
      <c r="W56">
        <v>1</v>
      </c>
      <c r="AG56" s="19"/>
    </row>
    <row r="57" spans="1:33" ht="12.75">
      <c r="A57" s="1" t="s">
        <v>79</v>
      </c>
      <c r="B57" s="35"/>
      <c r="C57" s="25"/>
      <c r="D57" s="105" t="s">
        <v>306</v>
      </c>
      <c r="E57" s="106" t="s">
        <v>306</v>
      </c>
      <c r="F57" s="105" t="s">
        <v>306</v>
      </c>
      <c r="G57" s="128" t="s">
        <v>306</v>
      </c>
      <c r="H57" s="134">
        <f t="shared" si="2"/>
        <v>0</v>
      </c>
      <c r="I57" s="17"/>
      <c r="J57" s="17"/>
      <c r="K57" s="17"/>
      <c r="L57" s="17"/>
      <c r="M57" s="94">
        <f t="shared" si="3"/>
        <v>0.014896469536719798</v>
      </c>
      <c r="N57" s="170">
        <f t="shared" si="0"/>
        <v>1</v>
      </c>
      <c r="O57" s="171">
        <f t="shared" si="1"/>
        <v>1</v>
      </c>
      <c r="P57" s="11"/>
      <c r="Q57" s="11"/>
      <c r="R57" s="11"/>
      <c r="S57" s="11"/>
      <c r="W57">
        <v>1</v>
      </c>
      <c r="AG57" s="19"/>
    </row>
    <row r="58" spans="1:33" ht="12.75">
      <c r="A58" s="1" t="s">
        <v>80</v>
      </c>
      <c r="B58" s="35"/>
      <c r="C58" s="25"/>
      <c r="D58" s="62"/>
      <c r="E58" s="31"/>
      <c r="F58" s="62"/>
      <c r="G58" s="129">
        <v>0.028000000000000004</v>
      </c>
      <c r="H58" s="134">
        <f t="shared" si="2"/>
        <v>0.06630043568857738</v>
      </c>
      <c r="I58" s="17"/>
      <c r="J58" s="17"/>
      <c r="K58" s="17">
        <v>0.2652017427543095</v>
      </c>
      <c r="L58" s="17"/>
      <c r="M58" s="94">
        <f t="shared" si="3"/>
        <v>0.029792939073439596</v>
      </c>
      <c r="N58" s="78">
        <f t="shared" si="0"/>
        <v>2</v>
      </c>
      <c r="O58" s="82">
        <f t="shared" si="1"/>
        <v>1</v>
      </c>
      <c r="P58" s="11"/>
      <c r="Q58" s="11"/>
      <c r="R58" s="11"/>
      <c r="S58" s="11"/>
      <c r="W58">
        <v>2</v>
      </c>
      <c r="AG58" s="19"/>
    </row>
    <row r="59" spans="1:33" ht="12.75">
      <c r="A59" s="1" t="s">
        <v>81</v>
      </c>
      <c r="B59" s="35"/>
      <c r="C59" s="25"/>
      <c r="D59" s="62"/>
      <c r="E59" s="31"/>
      <c r="F59" s="62"/>
      <c r="G59" s="129"/>
      <c r="H59" s="134">
        <f t="shared" si="2"/>
        <v>0</v>
      </c>
      <c r="I59" s="17"/>
      <c r="J59" s="17"/>
      <c r="K59" s="17"/>
      <c r="L59" s="17"/>
      <c r="M59" s="94">
        <f t="shared" si="3"/>
        <v>0</v>
      </c>
      <c r="N59" s="78">
        <f t="shared" si="0"/>
        <v>0</v>
      </c>
      <c r="O59" s="82">
        <f t="shared" si="1"/>
        <v>0</v>
      </c>
      <c r="P59" s="11"/>
      <c r="Q59" s="11"/>
      <c r="R59" s="11"/>
      <c r="S59" s="11"/>
      <c r="AG59" s="19"/>
    </row>
    <row r="60" spans="1:33" ht="12.75">
      <c r="A60" s="1" t="s">
        <v>259</v>
      </c>
      <c r="B60" s="35"/>
      <c r="C60" s="25"/>
      <c r="D60" s="62"/>
      <c r="E60" s="31"/>
      <c r="F60" s="62"/>
      <c r="G60" s="129"/>
      <c r="H60" s="134">
        <f t="shared" si="2"/>
        <v>0</v>
      </c>
      <c r="I60" s="17"/>
      <c r="J60" s="17"/>
      <c r="K60" s="17"/>
      <c r="L60" s="17"/>
      <c r="M60" s="94">
        <f t="shared" si="3"/>
        <v>0</v>
      </c>
      <c r="N60" s="78">
        <f t="shared" si="0"/>
        <v>0</v>
      </c>
      <c r="O60" s="82">
        <f t="shared" si="1"/>
        <v>0</v>
      </c>
      <c r="P60" s="11"/>
      <c r="Q60" s="11"/>
      <c r="R60" s="11"/>
      <c r="S60" s="11"/>
      <c r="AG60" s="19"/>
    </row>
    <row r="61" spans="1:65" ht="12.75">
      <c r="A61" s="1" t="s">
        <v>82</v>
      </c>
      <c r="B61" s="36">
        <v>0.1</v>
      </c>
      <c r="C61" s="28">
        <v>0.02</v>
      </c>
      <c r="D61" s="62">
        <v>0.15</v>
      </c>
      <c r="E61" s="31">
        <v>0.12</v>
      </c>
      <c r="F61" s="62">
        <v>0.19</v>
      </c>
      <c r="G61" s="129">
        <v>0.022</v>
      </c>
      <c r="H61" s="134">
        <f t="shared" si="2"/>
        <v>0.1369262900567746</v>
      </c>
      <c r="I61" s="17"/>
      <c r="J61" s="17"/>
      <c r="K61" s="17">
        <v>0.49251752225800344</v>
      </c>
      <c r="L61" s="17">
        <v>0.05518763796909492</v>
      </c>
      <c r="M61" s="94">
        <f t="shared" si="3"/>
        <v>0.029792939073439596</v>
      </c>
      <c r="N61" s="78">
        <f t="shared" si="0"/>
        <v>2</v>
      </c>
      <c r="O61" s="82">
        <f t="shared" si="1"/>
        <v>2</v>
      </c>
      <c r="P61" s="11"/>
      <c r="Q61" s="11"/>
      <c r="R61" s="11"/>
      <c r="S61" s="11"/>
      <c r="W61">
        <v>1</v>
      </c>
      <c r="AG61" s="19"/>
      <c r="BM61">
        <v>1</v>
      </c>
    </row>
    <row r="62" spans="1:80" ht="12.75">
      <c r="A62" s="1" t="s">
        <v>83</v>
      </c>
      <c r="B62" s="35">
        <v>2.42</v>
      </c>
      <c r="C62" s="25">
        <v>0.48</v>
      </c>
      <c r="D62" s="62">
        <v>0.32</v>
      </c>
      <c r="E62" s="31">
        <v>2.13</v>
      </c>
      <c r="F62" s="62">
        <v>1.95</v>
      </c>
      <c r="G62" s="129">
        <v>0.6936454652532391</v>
      </c>
      <c r="H62" s="134">
        <f t="shared" si="2"/>
        <v>1.80358470651721</v>
      </c>
      <c r="I62" s="17">
        <v>0.18393623543838136</v>
      </c>
      <c r="J62" s="17">
        <v>0.28</v>
      </c>
      <c r="K62" s="17">
        <v>5.701837469217655</v>
      </c>
      <c r="L62" s="17">
        <v>1.0485651214128036</v>
      </c>
      <c r="M62" s="94">
        <f t="shared" si="3"/>
        <v>4.498733800089379</v>
      </c>
      <c r="N62" s="78">
        <f t="shared" si="0"/>
        <v>302</v>
      </c>
      <c r="O62" s="82">
        <f t="shared" si="1"/>
        <v>25</v>
      </c>
      <c r="P62" s="11"/>
      <c r="Q62" s="11">
        <v>40</v>
      </c>
      <c r="R62" s="11">
        <v>2</v>
      </c>
      <c r="S62" s="11">
        <v>8</v>
      </c>
      <c r="T62">
        <v>4</v>
      </c>
      <c r="U62" s="50">
        <v>9</v>
      </c>
      <c r="V62" s="50">
        <v>1</v>
      </c>
      <c r="W62" s="50">
        <v>55</v>
      </c>
      <c r="Y62" s="50">
        <v>18</v>
      </c>
      <c r="Z62" s="50"/>
      <c r="AA62" s="50">
        <v>4</v>
      </c>
      <c r="AG62" s="19"/>
      <c r="AH62">
        <v>35</v>
      </c>
      <c r="AN62">
        <v>3</v>
      </c>
      <c r="AP62">
        <v>41</v>
      </c>
      <c r="AQ62">
        <v>7</v>
      </c>
      <c r="AR62">
        <v>1</v>
      </c>
      <c r="AT62">
        <v>5</v>
      </c>
      <c r="AX62">
        <v>1</v>
      </c>
      <c r="BA62">
        <v>19</v>
      </c>
      <c r="BB62">
        <v>4</v>
      </c>
      <c r="BC62">
        <v>2</v>
      </c>
      <c r="BM62">
        <v>11</v>
      </c>
      <c r="BP62">
        <v>6</v>
      </c>
      <c r="BU62">
        <v>8</v>
      </c>
      <c r="BX62">
        <v>4</v>
      </c>
      <c r="BY62">
        <v>6</v>
      </c>
      <c r="CB62">
        <v>8</v>
      </c>
    </row>
    <row r="63" spans="1:33" ht="12.75">
      <c r="A63" s="1" t="s">
        <v>84</v>
      </c>
      <c r="B63" s="108" t="s">
        <v>306</v>
      </c>
      <c r="C63" s="107" t="s">
        <v>306</v>
      </c>
      <c r="D63" s="62"/>
      <c r="E63" s="31"/>
      <c r="F63" s="62"/>
      <c r="G63" s="128" t="s">
        <v>306</v>
      </c>
      <c r="H63" s="134">
        <f t="shared" si="2"/>
        <v>0</v>
      </c>
      <c r="I63" s="17"/>
      <c r="J63" s="17"/>
      <c r="K63" s="17"/>
      <c r="L63" s="17"/>
      <c r="M63" s="94">
        <f t="shared" si="3"/>
        <v>0</v>
      </c>
      <c r="N63" s="78">
        <f t="shared" si="0"/>
        <v>0</v>
      </c>
      <c r="O63" s="82">
        <f t="shared" si="1"/>
        <v>0</v>
      </c>
      <c r="P63" s="11"/>
      <c r="Q63" s="11"/>
      <c r="R63" s="11"/>
      <c r="S63" s="11"/>
      <c r="AG63" s="19"/>
    </row>
    <row r="64" spans="1:82" ht="12.75">
      <c r="A64" s="1" t="s">
        <v>85</v>
      </c>
      <c r="B64" s="35">
        <v>18.31</v>
      </c>
      <c r="C64" s="25">
        <v>8.32</v>
      </c>
      <c r="D64" s="62">
        <v>2.59</v>
      </c>
      <c r="E64" s="31">
        <v>10.81</v>
      </c>
      <c r="F64" s="62">
        <v>33.27</v>
      </c>
      <c r="G64" s="129">
        <v>30.95531330977621</v>
      </c>
      <c r="H64" s="134">
        <f t="shared" si="2"/>
        <v>14.96257830218753</v>
      </c>
      <c r="I64" s="17">
        <v>10.06</v>
      </c>
      <c r="J64" s="17">
        <v>6.2</v>
      </c>
      <c r="K64" s="17">
        <v>17.560143966660352</v>
      </c>
      <c r="L64" s="17">
        <v>26.03016924208977</v>
      </c>
      <c r="M64" s="94">
        <f t="shared" si="3"/>
        <v>44.51065097571876</v>
      </c>
      <c r="N64" s="78">
        <f t="shared" si="0"/>
        <v>2988</v>
      </c>
      <c r="O64" s="82">
        <f t="shared" si="1"/>
        <v>43</v>
      </c>
      <c r="P64" s="11">
        <v>1</v>
      </c>
      <c r="Q64" s="11">
        <v>25</v>
      </c>
      <c r="R64" s="11"/>
      <c r="S64" s="11">
        <v>1</v>
      </c>
      <c r="T64">
        <v>9</v>
      </c>
      <c r="U64" s="50">
        <v>3</v>
      </c>
      <c r="V64" s="50">
        <v>8</v>
      </c>
      <c r="W64" s="50">
        <v>8</v>
      </c>
      <c r="Y64" s="50">
        <v>9</v>
      </c>
      <c r="Z64" s="50">
        <v>1</v>
      </c>
      <c r="AA64" s="50">
        <v>15</v>
      </c>
      <c r="AD64">
        <v>3</v>
      </c>
      <c r="AF64">
        <v>4</v>
      </c>
      <c r="AG64" s="19"/>
      <c r="AH64" s="19">
        <v>42</v>
      </c>
      <c r="AM64">
        <v>12</v>
      </c>
      <c r="AN64">
        <v>4</v>
      </c>
      <c r="AQ64">
        <v>16</v>
      </c>
      <c r="AR64">
        <v>2</v>
      </c>
      <c r="AS64">
        <v>7</v>
      </c>
      <c r="AT64">
        <v>11</v>
      </c>
      <c r="AX64">
        <v>14</v>
      </c>
      <c r="BA64">
        <v>9</v>
      </c>
      <c r="BB64">
        <v>5</v>
      </c>
      <c r="BC64">
        <v>1</v>
      </c>
      <c r="BE64">
        <v>3</v>
      </c>
      <c r="BF64">
        <v>3</v>
      </c>
      <c r="BG64">
        <v>548</v>
      </c>
      <c r="BH64">
        <v>605</v>
      </c>
      <c r="BI64">
        <v>86</v>
      </c>
      <c r="BJ64">
        <v>33</v>
      </c>
      <c r="BM64">
        <v>36</v>
      </c>
      <c r="BP64">
        <v>119</v>
      </c>
      <c r="BQ64">
        <v>9</v>
      </c>
      <c r="BR64">
        <v>1</v>
      </c>
      <c r="BS64">
        <v>36</v>
      </c>
      <c r="BU64">
        <v>7</v>
      </c>
      <c r="BV64">
        <v>3</v>
      </c>
      <c r="BW64">
        <v>21</v>
      </c>
      <c r="BX64">
        <v>88</v>
      </c>
      <c r="BY64">
        <v>106</v>
      </c>
      <c r="BZ64">
        <v>7</v>
      </c>
      <c r="CA64">
        <v>769</v>
      </c>
      <c r="CB64">
        <v>297</v>
      </c>
      <c r="CD64">
        <v>1</v>
      </c>
    </row>
    <row r="65" spans="1:82" ht="12.75">
      <c r="A65" s="1" t="s">
        <v>86</v>
      </c>
      <c r="B65" s="35">
        <v>0.48</v>
      </c>
      <c r="C65" s="25">
        <v>0.15</v>
      </c>
      <c r="D65" s="62">
        <v>0.12</v>
      </c>
      <c r="E65" s="32">
        <v>0.4</v>
      </c>
      <c r="F65" s="63">
        <v>2.6</v>
      </c>
      <c r="G65" s="129">
        <v>3.1332167255594814</v>
      </c>
      <c r="H65" s="134">
        <f t="shared" si="2"/>
        <v>2.2455006031367293</v>
      </c>
      <c r="I65" s="17">
        <v>1.21</v>
      </c>
      <c r="J65" s="17">
        <v>0.6</v>
      </c>
      <c r="K65" s="17">
        <v>4.375828755446108</v>
      </c>
      <c r="L65" s="17">
        <v>2.7961736571008093</v>
      </c>
      <c r="M65" s="94">
        <f t="shared" si="3"/>
        <v>4.334872635185461</v>
      </c>
      <c r="N65" s="78">
        <f t="shared" si="0"/>
        <v>291</v>
      </c>
      <c r="O65" s="82">
        <f t="shared" si="1"/>
        <v>29</v>
      </c>
      <c r="P65" s="11"/>
      <c r="Q65" s="11">
        <v>65</v>
      </c>
      <c r="R65" s="11"/>
      <c r="S65" s="11">
        <v>6</v>
      </c>
      <c r="V65">
        <v>2</v>
      </c>
      <c r="W65">
        <v>5</v>
      </c>
      <c r="Y65">
        <v>8</v>
      </c>
      <c r="Z65">
        <v>6</v>
      </c>
      <c r="AA65">
        <v>8</v>
      </c>
      <c r="AG65" s="19"/>
      <c r="AH65">
        <v>52</v>
      </c>
      <c r="AM65">
        <v>2</v>
      </c>
      <c r="AN65">
        <v>2</v>
      </c>
      <c r="AQ65">
        <v>3</v>
      </c>
      <c r="AR65">
        <v>4</v>
      </c>
      <c r="AT65">
        <v>8</v>
      </c>
      <c r="AX65">
        <v>8</v>
      </c>
      <c r="BA65">
        <v>4</v>
      </c>
      <c r="BB65">
        <v>2</v>
      </c>
      <c r="BC65">
        <v>6</v>
      </c>
      <c r="BD65">
        <v>1</v>
      </c>
      <c r="BG65">
        <v>16</v>
      </c>
      <c r="BM65">
        <v>12</v>
      </c>
      <c r="BP65">
        <v>3</v>
      </c>
      <c r="BU65">
        <v>5</v>
      </c>
      <c r="BV65">
        <v>1</v>
      </c>
      <c r="BW65">
        <v>5</v>
      </c>
      <c r="BX65">
        <v>12</v>
      </c>
      <c r="BY65">
        <v>7</v>
      </c>
      <c r="CA65">
        <v>17</v>
      </c>
      <c r="CB65">
        <v>18</v>
      </c>
      <c r="CD65">
        <v>3</v>
      </c>
    </row>
    <row r="66" spans="1:33" ht="12.75">
      <c r="A66" s="1" t="s">
        <v>87</v>
      </c>
      <c r="B66" s="35"/>
      <c r="C66" s="109">
        <v>0.01</v>
      </c>
      <c r="D66" s="62"/>
      <c r="E66" s="31">
        <v>0.01</v>
      </c>
      <c r="F66" s="62">
        <v>0.02</v>
      </c>
      <c r="G66" s="128" t="s">
        <v>306</v>
      </c>
      <c r="H66" s="134">
        <f t="shared" si="2"/>
        <v>0</v>
      </c>
      <c r="I66" s="17"/>
      <c r="J66" s="17"/>
      <c r="K66" s="17"/>
      <c r="L66" s="17"/>
      <c r="M66" s="94">
        <f t="shared" si="3"/>
        <v>0</v>
      </c>
      <c r="N66" s="78">
        <f t="shared" si="0"/>
        <v>0</v>
      </c>
      <c r="O66" s="82">
        <f t="shared" si="1"/>
        <v>0</v>
      </c>
      <c r="P66" s="11"/>
      <c r="Q66" s="11"/>
      <c r="R66" s="11"/>
      <c r="S66" s="11"/>
      <c r="AG66" s="19"/>
    </row>
    <row r="67" spans="1:33" ht="12.75">
      <c r="A67" s="1" t="s">
        <v>222</v>
      </c>
      <c r="B67" s="35"/>
      <c r="C67" s="25"/>
      <c r="D67" s="62"/>
      <c r="E67" s="31"/>
      <c r="F67" s="62"/>
      <c r="G67" s="129"/>
      <c r="H67" s="134">
        <f t="shared" si="2"/>
        <v>0</v>
      </c>
      <c r="I67" s="17"/>
      <c r="J67" s="17"/>
      <c r="K67" s="17"/>
      <c r="L67" s="17"/>
      <c r="M67" s="94">
        <f t="shared" si="3"/>
        <v>0</v>
      </c>
      <c r="N67" s="78">
        <f t="shared" si="0"/>
        <v>0</v>
      </c>
      <c r="O67" s="82">
        <f t="shared" si="1"/>
        <v>0</v>
      </c>
      <c r="P67" s="11"/>
      <c r="Q67" s="11"/>
      <c r="R67" s="11"/>
      <c r="S67" s="11"/>
      <c r="AG67" s="19"/>
    </row>
    <row r="68" spans="1:33" ht="12.75">
      <c r="A68" s="1" t="s">
        <v>88</v>
      </c>
      <c r="B68" s="35"/>
      <c r="C68" s="107" t="s">
        <v>306</v>
      </c>
      <c r="D68" s="62">
        <v>0.14</v>
      </c>
      <c r="E68" s="31">
        <v>0.15</v>
      </c>
      <c r="F68" s="62">
        <v>0.02</v>
      </c>
      <c r="G68" s="129">
        <v>0.024</v>
      </c>
      <c r="H68" s="134">
        <f t="shared" si="2"/>
        <v>0.14223574540632697</v>
      </c>
      <c r="I68" s="17"/>
      <c r="J68" s="17">
        <v>0.55</v>
      </c>
      <c r="K68" s="17">
        <v>0.018942981625307824</v>
      </c>
      <c r="L68" s="17"/>
      <c r="M68" s="94">
        <f t="shared" si="3"/>
        <v>0</v>
      </c>
      <c r="N68" s="78">
        <f t="shared" si="0"/>
        <v>0</v>
      </c>
      <c r="O68" s="82">
        <f t="shared" si="1"/>
        <v>0</v>
      </c>
      <c r="P68" s="11"/>
      <c r="Q68" s="11"/>
      <c r="R68" s="11"/>
      <c r="S68" s="11"/>
      <c r="AG68" s="19"/>
    </row>
    <row r="69" spans="1:81" ht="12.75">
      <c r="A69" s="1" t="s">
        <v>89</v>
      </c>
      <c r="B69" s="35">
        <v>15.51</v>
      </c>
      <c r="C69" s="25">
        <v>17.35</v>
      </c>
      <c r="D69" s="63">
        <v>14.22</v>
      </c>
      <c r="E69" s="31">
        <v>17.72</v>
      </c>
      <c r="F69" s="62">
        <v>15.77</v>
      </c>
      <c r="G69" s="129">
        <v>13.31953121319199</v>
      </c>
      <c r="H69" s="134">
        <f t="shared" si="2"/>
        <v>7.876581845946864</v>
      </c>
      <c r="I69" s="17">
        <v>10.02</v>
      </c>
      <c r="J69" s="17">
        <v>4.95</v>
      </c>
      <c r="K69" s="17">
        <v>6.952074256487972</v>
      </c>
      <c r="L69" s="17">
        <v>9.584253127299485</v>
      </c>
      <c r="M69" s="94">
        <f t="shared" si="3"/>
        <v>8.9527781915686</v>
      </c>
      <c r="N69" s="78">
        <f t="shared" si="0"/>
        <v>601</v>
      </c>
      <c r="O69" s="82">
        <f t="shared" si="1"/>
        <v>26</v>
      </c>
      <c r="P69" s="11"/>
      <c r="Q69" s="11"/>
      <c r="R69" s="11"/>
      <c r="S69" s="11"/>
      <c r="U69">
        <v>5</v>
      </c>
      <c r="AD69">
        <v>9</v>
      </c>
      <c r="AE69">
        <v>20</v>
      </c>
      <c r="AG69" s="19"/>
      <c r="AI69">
        <v>50</v>
      </c>
      <c r="AJ69">
        <v>4</v>
      </c>
      <c r="AL69">
        <v>60</v>
      </c>
      <c r="AM69">
        <v>10</v>
      </c>
      <c r="AO69">
        <v>21</v>
      </c>
      <c r="AP69">
        <v>13</v>
      </c>
      <c r="AU69">
        <v>1</v>
      </c>
      <c r="AV69">
        <v>97</v>
      </c>
      <c r="AW69">
        <v>2</v>
      </c>
      <c r="AX69">
        <v>10</v>
      </c>
      <c r="BG69">
        <v>55</v>
      </c>
      <c r="BH69">
        <v>24</v>
      </c>
      <c r="BI69">
        <v>82</v>
      </c>
      <c r="BJ69">
        <v>1</v>
      </c>
      <c r="BK69">
        <v>3</v>
      </c>
      <c r="BP69">
        <v>17</v>
      </c>
      <c r="BQ69">
        <v>6</v>
      </c>
      <c r="BT69">
        <v>3</v>
      </c>
      <c r="BU69">
        <v>17</v>
      </c>
      <c r="BV69">
        <v>20</v>
      </c>
      <c r="BZ69">
        <v>18</v>
      </c>
      <c r="CB69">
        <v>27</v>
      </c>
      <c r="CC69">
        <v>26</v>
      </c>
    </row>
    <row r="70" spans="1:33" ht="12.75">
      <c r="A70" s="1" t="s">
        <v>90</v>
      </c>
      <c r="B70" s="35"/>
      <c r="C70" s="107" t="s">
        <v>306</v>
      </c>
      <c r="D70" s="62">
        <v>0.02</v>
      </c>
      <c r="E70" s="31">
        <v>0.02</v>
      </c>
      <c r="F70" s="62">
        <v>0.01</v>
      </c>
      <c r="G70" s="129">
        <v>0.009944640753828034</v>
      </c>
      <c r="H70" s="134">
        <f t="shared" si="2"/>
        <v>0.09721490812653913</v>
      </c>
      <c r="I70" s="17">
        <v>0.01</v>
      </c>
      <c r="J70" s="17"/>
      <c r="K70" s="17">
        <v>0.3788596325061565</v>
      </c>
      <c r="L70" s="17"/>
      <c r="M70" s="94">
        <f t="shared" si="3"/>
        <v>0</v>
      </c>
      <c r="N70" s="78">
        <f t="shared" si="0"/>
        <v>0</v>
      </c>
      <c r="O70" s="82">
        <f t="shared" si="1"/>
        <v>0</v>
      </c>
      <c r="P70" s="11"/>
      <c r="Q70" s="11"/>
      <c r="R70" s="11"/>
      <c r="S70" s="11"/>
      <c r="AA70" s="19"/>
      <c r="AG70" s="19"/>
    </row>
    <row r="71" spans="1:33" ht="12.75">
      <c r="A71" s="1" t="s">
        <v>91</v>
      </c>
      <c r="B71" s="35"/>
      <c r="C71" s="25"/>
      <c r="D71" s="105" t="s">
        <v>306</v>
      </c>
      <c r="E71" s="31"/>
      <c r="F71" s="62">
        <v>0.02</v>
      </c>
      <c r="G71" s="129">
        <v>0.008</v>
      </c>
      <c r="H71" s="134">
        <f aca="true" t="shared" si="4" ref="H71:H134">(I71+J71+K71+L71)/4</f>
        <v>0.009334715237084866</v>
      </c>
      <c r="I71" s="17"/>
      <c r="J71" s="17"/>
      <c r="K71" s="17">
        <v>0.018942981625307824</v>
      </c>
      <c r="L71" s="17">
        <v>0.01839587932303164</v>
      </c>
      <c r="M71" s="94">
        <f t="shared" si="3"/>
        <v>0</v>
      </c>
      <c r="N71" s="78">
        <f t="shared" si="0"/>
        <v>0</v>
      </c>
      <c r="O71" s="82">
        <f t="shared" si="1"/>
        <v>0</v>
      </c>
      <c r="P71" s="11"/>
      <c r="Q71" s="11"/>
      <c r="R71" s="11"/>
      <c r="S71" s="11"/>
      <c r="AG71" s="19"/>
    </row>
    <row r="72" spans="1:60" ht="12.75">
      <c r="A72" s="1" t="s">
        <v>92</v>
      </c>
      <c r="B72" s="35"/>
      <c r="C72" s="25"/>
      <c r="D72" s="62">
        <v>0.18</v>
      </c>
      <c r="E72" s="31">
        <v>0.24</v>
      </c>
      <c r="F72" s="63">
        <v>0.2</v>
      </c>
      <c r="G72" s="129">
        <v>0.10636160188457008</v>
      </c>
      <c r="H72" s="134">
        <f t="shared" si="4"/>
        <v>0.022828019619865116</v>
      </c>
      <c r="I72" s="17">
        <v>0.061312078479460456</v>
      </c>
      <c r="J72" s="17">
        <v>0.03</v>
      </c>
      <c r="K72" s="17"/>
      <c r="L72" s="17"/>
      <c r="M72" s="94">
        <f aca="true" t="shared" si="5" ref="M72:M138">N72*10/$N$4</f>
        <v>0.1340682258304782</v>
      </c>
      <c r="N72" s="78">
        <f aca="true" t="shared" si="6" ref="N72:N139">SUM(P72:CG72)</f>
        <v>9</v>
      </c>
      <c r="O72" s="82">
        <f aca="true" t="shared" si="7" ref="O72:O139">COUNTA(P72:CG72)</f>
        <v>2</v>
      </c>
      <c r="P72" s="11">
        <v>6</v>
      </c>
      <c r="Q72" s="11"/>
      <c r="R72" s="11"/>
      <c r="S72" s="11"/>
      <c r="AG72" s="19"/>
      <c r="BH72">
        <v>3</v>
      </c>
    </row>
    <row r="73" spans="1:33" ht="12.75">
      <c r="A73" s="1" t="s">
        <v>93</v>
      </c>
      <c r="B73" s="35"/>
      <c r="C73" s="25"/>
      <c r="D73" s="62">
        <v>0.01</v>
      </c>
      <c r="E73" s="31">
        <v>0.02</v>
      </c>
      <c r="F73" s="62">
        <v>0.02</v>
      </c>
      <c r="G73" s="129">
        <v>0.014416961130742052</v>
      </c>
      <c r="H73" s="134">
        <f t="shared" si="4"/>
        <v>0.018029944566482096</v>
      </c>
      <c r="I73" s="17">
        <v>0.015328019619865114</v>
      </c>
      <c r="J73" s="17">
        <v>0.02</v>
      </c>
      <c r="K73" s="17"/>
      <c r="L73" s="17">
        <v>0.03679175864606328</v>
      </c>
      <c r="M73" s="94">
        <f t="shared" si="5"/>
        <v>0</v>
      </c>
      <c r="N73" s="78">
        <f t="shared" si="6"/>
        <v>0</v>
      </c>
      <c r="O73" s="82">
        <f t="shared" si="7"/>
        <v>0</v>
      </c>
      <c r="P73" s="11"/>
      <c r="Q73" s="11"/>
      <c r="R73" s="11"/>
      <c r="S73" s="11"/>
      <c r="AG73" s="19"/>
    </row>
    <row r="74" spans="1:33" ht="12.75">
      <c r="A74" s="1" t="s">
        <v>94</v>
      </c>
      <c r="B74" s="35">
        <v>0.08</v>
      </c>
      <c r="C74" s="25"/>
      <c r="D74" s="62"/>
      <c r="E74" s="31"/>
      <c r="F74" s="62">
        <v>0.01</v>
      </c>
      <c r="G74" s="128" t="s">
        <v>306</v>
      </c>
      <c r="H74" s="134">
        <f t="shared" si="4"/>
        <v>0.005</v>
      </c>
      <c r="I74" s="17"/>
      <c r="J74" s="17">
        <v>0.02</v>
      </c>
      <c r="K74" s="17"/>
      <c r="L74" s="17"/>
      <c r="M74" s="94">
        <f t="shared" si="5"/>
        <v>0</v>
      </c>
      <c r="N74" s="78">
        <f t="shared" si="6"/>
        <v>0</v>
      </c>
      <c r="O74" s="82">
        <f t="shared" si="7"/>
        <v>0</v>
      </c>
      <c r="P74" s="11"/>
      <c r="Q74" s="11"/>
      <c r="R74" s="11"/>
      <c r="S74" s="11"/>
      <c r="AG74" s="19"/>
    </row>
    <row r="75" spans="1:65" ht="12.75">
      <c r="A75" s="1" t="s">
        <v>206</v>
      </c>
      <c r="B75" s="35"/>
      <c r="C75" s="25">
        <v>0.01</v>
      </c>
      <c r="D75" s="62">
        <v>0.01</v>
      </c>
      <c r="E75" s="31">
        <v>0.01</v>
      </c>
      <c r="F75" s="62">
        <v>0.01</v>
      </c>
      <c r="G75" s="129"/>
      <c r="H75" s="134">
        <f t="shared" si="4"/>
        <v>0.00459896983075791</v>
      </c>
      <c r="I75" s="17"/>
      <c r="J75" s="17"/>
      <c r="K75" s="17"/>
      <c r="L75" s="17">
        <v>0.01839587932303164</v>
      </c>
      <c r="M75" s="94">
        <f t="shared" si="5"/>
        <v>0.029792939073439596</v>
      </c>
      <c r="N75" s="78">
        <f t="shared" si="6"/>
        <v>2</v>
      </c>
      <c r="O75" s="82">
        <f t="shared" si="7"/>
        <v>2</v>
      </c>
      <c r="P75" s="11"/>
      <c r="Q75" s="11"/>
      <c r="R75" s="11"/>
      <c r="S75" s="11">
        <v>1</v>
      </c>
      <c r="AG75" s="19"/>
      <c r="BM75">
        <v>1</v>
      </c>
    </row>
    <row r="76" spans="1:40" ht="12.75">
      <c r="A76" s="1" t="s">
        <v>95</v>
      </c>
      <c r="B76" s="35"/>
      <c r="C76" s="25">
        <v>0.02</v>
      </c>
      <c r="D76" s="62">
        <v>0.02</v>
      </c>
      <c r="E76" s="31">
        <v>0.01</v>
      </c>
      <c r="F76" s="62">
        <v>0.04</v>
      </c>
      <c r="G76" s="129">
        <v>0.05594464075382803</v>
      </c>
      <c r="H76" s="134">
        <f t="shared" si="4"/>
        <v>0.09247563652390851</v>
      </c>
      <c r="I76" s="17">
        <v>0.22</v>
      </c>
      <c r="J76" s="17"/>
      <c r="K76" s="17">
        <v>0.09471490812653913</v>
      </c>
      <c r="L76" s="17">
        <v>0.05518763796909492</v>
      </c>
      <c r="M76" s="94">
        <f t="shared" si="5"/>
        <v>0.014896469536719798</v>
      </c>
      <c r="N76" s="78">
        <f t="shared" si="6"/>
        <v>1</v>
      </c>
      <c r="O76" s="82">
        <f t="shared" si="7"/>
        <v>1</v>
      </c>
      <c r="P76" s="11"/>
      <c r="Q76" s="11"/>
      <c r="R76" s="11"/>
      <c r="S76" s="11"/>
      <c r="AG76" s="19"/>
      <c r="AN76">
        <v>1</v>
      </c>
    </row>
    <row r="77" spans="1:33" ht="12.75">
      <c r="A77" s="1" t="s">
        <v>96</v>
      </c>
      <c r="B77" s="35">
        <v>0.02</v>
      </c>
      <c r="C77" s="107" t="s">
        <v>306</v>
      </c>
      <c r="D77" s="105" t="s">
        <v>306</v>
      </c>
      <c r="E77" s="106" t="s">
        <v>306</v>
      </c>
      <c r="F77" s="62">
        <v>0.01</v>
      </c>
      <c r="G77" s="128" t="s">
        <v>306</v>
      </c>
      <c r="H77" s="134">
        <f t="shared" si="4"/>
        <v>0.0025</v>
      </c>
      <c r="I77" s="17">
        <v>0.01</v>
      </c>
      <c r="J77" s="17"/>
      <c r="K77" s="17"/>
      <c r="L77" s="17"/>
      <c r="M77" s="94">
        <f t="shared" si="5"/>
        <v>0</v>
      </c>
      <c r="N77" s="78">
        <f t="shared" si="6"/>
        <v>0</v>
      </c>
      <c r="O77" s="82">
        <f t="shared" si="7"/>
        <v>0</v>
      </c>
      <c r="P77" s="11"/>
      <c r="Q77" s="11"/>
      <c r="R77" s="11"/>
      <c r="S77" s="11"/>
      <c r="AG77" s="19"/>
    </row>
    <row r="78" spans="1:33" ht="12.75">
      <c r="A78" s="1" t="s">
        <v>97</v>
      </c>
      <c r="B78" s="35"/>
      <c r="C78" s="107" t="s">
        <v>306</v>
      </c>
      <c r="D78" s="110"/>
      <c r="E78" s="111"/>
      <c r="F78" s="110"/>
      <c r="G78" s="128" t="s">
        <v>306</v>
      </c>
      <c r="H78" s="134">
        <f t="shared" si="4"/>
        <v>0</v>
      </c>
      <c r="I78" s="17"/>
      <c r="J78" s="17"/>
      <c r="K78" s="17"/>
      <c r="L78" s="17"/>
      <c r="M78" s="94">
        <f t="shared" si="5"/>
        <v>0</v>
      </c>
      <c r="N78" s="78">
        <f t="shared" si="6"/>
        <v>0</v>
      </c>
      <c r="O78" s="82">
        <f t="shared" si="7"/>
        <v>0</v>
      </c>
      <c r="P78" s="11"/>
      <c r="Q78" s="11"/>
      <c r="R78" s="11"/>
      <c r="S78" s="11"/>
      <c r="AG78" s="19"/>
    </row>
    <row r="79" spans="1:33" ht="12.75">
      <c r="A79" s="1" t="s">
        <v>215</v>
      </c>
      <c r="B79" s="35"/>
      <c r="C79" s="25"/>
      <c r="D79" s="62">
        <v>0.01</v>
      </c>
      <c r="E79" s="31"/>
      <c r="F79" s="62"/>
      <c r="G79" s="129"/>
      <c r="H79" s="134">
        <f t="shared" si="4"/>
        <v>0</v>
      </c>
      <c r="I79" s="17"/>
      <c r="J79" s="17"/>
      <c r="K79" s="17"/>
      <c r="L79" s="17"/>
      <c r="M79" s="94">
        <f t="shared" si="5"/>
        <v>0</v>
      </c>
      <c r="N79" s="78">
        <f t="shared" si="6"/>
        <v>0</v>
      </c>
      <c r="O79" s="82">
        <f t="shared" si="7"/>
        <v>0</v>
      </c>
      <c r="P79" s="11"/>
      <c r="Q79" s="11"/>
      <c r="R79" s="11"/>
      <c r="S79" s="11"/>
      <c r="AG79" s="19"/>
    </row>
    <row r="80" spans="1:33" ht="12.75">
      <c r="A80" s="1" t="s">
        <v>276</v>
      </c>
      <c r="B80" s="35"/>
      <c r="C80" s="25"/>
      <c r="D80" s="62">
        <v>0.01</v>
      </c>
      <c r="E80" s="31"/>
      <c r="F80" s="105" t="s">
        <v>306</v>
      </c>
      <c r="G80" s="129"/>
      <c r="H80" s="134">
        <f t="shared" si="4"/>
        <v>0</v>
      </c>
      <c r="I80" s="17"/>
      <c r="J80" s="17"/>
      <c r="K80" s="17"/>
      <c r="L80" s="17"/>
      <c r="M80" s="94">
        <f t="shared" si="5"/>
        <v>0</v>
      </c>
      <c r="N80" s="78">
        <f>SUM(P80:CG80)</f>
        <v>0</v>
      </c>
      <c r="O80" s="82">
        <f>COUNTA(P80:CG80)</f>
        <v>0</v>
      </c>
      <c r="P80" s="11"/>
      <c r="Q80" s="11"/>
      <c r="R80" s="11"/>
      <c r="S80" s="11"/>
      <c r="AG80" s="19"/>
    </row>
    <row r="81" spans="1:84" ht="12.75">
      <c r="A81" s="1" t="s">
        <v>98</v>
      </c>
      <c r="B81" s="35">
        <v>0.17</v>
      </c>
      <c r="C81" s="25">
        <v>0.14</v>
      </c>
      <c r="D81" s="62">
        <v>0.13</v>
      </c>
      <c r="E81" s="31">
        <v>0.21</v>
      </c>
      <c r="F81" s="62">
        <v>0.19</v>
      </c>
      <c r="G81" s="129">
        <v>0.2160294464075383</v>
      </c>
      <c r="H81" s="134">
        <f t="shared" si="4"/>
        <v>0.23790316561058494</v>
      </c>
      <c r="I81" s="17">
        <v>0.21</v>
      </c>
      <c r="J81" s="17">
        <v>0.24</v>
      </c>
      <c r="K81" s="17">
        <v>0.17048683462777042</v>
      </c>
      <c r="L81" s="17">
        <v>0.3311258278145695</v>
      </c>
      <c r="M81" s="94">
        <f t="shared" si="5"/>
        <v>0.23834351258751676</v>
      </c>
      <c r="N81" s="78">
        <f t="shared" si="6"/>
        <v>16</v>
      </c>
      <c r="O81" s="82">
        <f t="shared" si="7"/>
        <v>10</v>
      </c>
      <c r="P81" s="11"/>
      <c r="Q81" s="11"/>
      <c r="R81" s="11"/>
      <c r="S81" s="11"/>
      <c r="Z81">
        <v>2</v>
      </c>
      <c r="AF81">
        <v>2</v>
      </c>
      <c r="AG81" s="19"/>
      <c r="AQ81">
        <v>3</v>
      </c>
      <c r="AT81">
        <v>2</v>
      </c>
      <c r="BK81">
        <v>1</v>
      </c>
      <c r="BM81">
        <v>2</v>
      </c>
      <c r="BO81">
        <v>1</v>
      </c>
      <c r="BR81">
        <v>1</v>
      </c>
      <c r="BV81">
        <v>1</v>
      </c>
      <c r="CF81">
        <v>1</v>
      </c>
    </row>
    <row r="82" spans="1:85" ht="12.75">
      <c r="A82" s="1" t="s">
        <v>99</v>
      </c>
      <c r="B82" s="35">
        <v>0.64</v>
      </c>
      <c r="C82" s="25">
        <v>0.42</v>
      </c>
      <c r="D82" s="62">
        <v>0.29</v>
      </c>
      <c r="E82" s="31">
        <v>0.19</v>
      </c>
      <c r="F82" s="62">
        <v>0.29</v>
      </c>
      <c r="G82" s="129">
        <v>0.5081436984687867</v>
      </c>
      <c r="H82" s="134">
        <f t="shared" si="4"/>
        <v>0.43974354248531633</v>
      </c>
      <c r="I82" s="17">
        <v>0.3</v>
      </c>
      <c r="J82" s="17">
        <v>0.19</v>
      </c>
      <c r="K82" s="17">
        <v>0.6251183936351582</v>
      </c>
      <c r="L82" s="17">
        <v>0.6438557763061074</v>
      </c>
      <c r="M82" s="94">
        <f t="shared" si="5"/>
        <v>0.5660658423953523</v>
      </c>
      <c r="N82" s="78">
        <f t="shared" si="6"/>
        <v>38</v>
      </c>
      <c r="O82" s="82">
        <f t="shared" si="7"/>
        <v>25</v>
      </c>
      <c r="P82" s="11"/>
      <c r="Q82" s="11">
        <v>1</v>
      </c>
      <c r="R82" s="11"/>
      <c r="S82" s="11">
        <v>1</v>
      </c>
      <c r="V82">
        <v>3</v>
      </c>
      <c r="Y82">
        <v>1</v>
      </c>
      <c r="Z82">
        <v>2</v>
      </c>
      <c r="AA82">
        <v>1</v>
      </c>
      <c r="AC82">
        <v>3</v>
      </c>
      <c r="AG82" s="19"/>
      <c r="AN82">
        <v>1</v>
      </c>
      <c r="AO82">
        <v>1</v>
      </c>
      <c r="AQ82">
        <v>2</v>
      </c>
      <c r="AS82">
        <v>1</v>
      </c>
      <c r="AV82">
        <v>1</v>
      </c>
      <c r="BC82">
        <v>3</v>
      </c>
      <c r="BD82">
        <v>3</v>
      </c>
      <c r="BE82">
        <v>3</v>
      </c>
      <c r="BG82">
        <v>1</v>
      </c>
      <c r="BJ82">
        <v>1</v>
      </c>
      <c r="BL82">
        <v>1</v>
      </c>
      <c r="BO82">
        <v>1</v>
      </c>
      <c r="BU82">
        <v>1</v>
      </c>
      <c r="BV82">
        <v>1</v>
      </c>
      <c r="BX82">
        <v>1</v>
      </c>
      <c r="CC82">
        <v>1</v>
      </c>
      <c r="CD82">
        <v>2</v>
      </c>
      <c r="CG82">
        <v>1</v>
      </c>
    </row>
    <row r="83" spans="1:85" ht="12.75">
      <c r="A83" s="1" t="s">
        <v>100</v>
      </c>
      <c r="B83" s="35">
        <v>7.03</v>
      </c>
      <c r="C83" s="25">
        <v>1.21</v>
      </c>
      <c r="D83" s="62">
        <v>1.98</v>
      </c>
      <c r="E83" s="31">
        <v>1.85</v>
      </c>
      <c r="F83" s="62">
        <v>2.46</v>
      </c>
      <c r="G83" s="129">
        <v>4.337148409893993</v>
      </c>
      <c r="H83" s="134">
        <f t="shared" si="4"/>
        <v>8.229753754480837</v>
      </c>
      <c r="I83" s="17">
        <v>9.69</v>
      </c>
      <c r="J83" s="17">
        <v>7.01</v>
      </c>
      <c r="K83" s="17">
        <v>6.156469028225043</v>
      </c>
      <c r="L83" s="17">
        <v>10.062545989698307</v>
      </c>
      <c r="M83" s="94">
        <f t="shared" si="5"/>
        <v>7.671681811410696</v>
      </c>
      <c r="N83" s="78">
        <f t="shared" si="6"/>
        <v>515</v>
      </c>
      <c r="O83" s="82">
        <f t="shared" si="7"/>
        <v>65</v>
      </c>
      <c r="P83" s="11">
        <v>1</v>
      </c>
      <c r="Q83" s="11">
        <v>12</v>
      </c>
      <c r="R83" s="11">
        <v>7</v>
      </c>
      <c r="S83" s="11">
        <v>8</v>
      </c>
      <c r="T83" s="50">
        <v>9</v>
      </c>
      <c r="U83" s="50">
        <v>3</v>
      </c>
      <c r="V83" s="50">
        <v>6</v>
      </c>
      <c r="W83" s="50">
        <v>1</v>
      </c>
      <c r="X83" s="50"/>
      <c r="Y83" s="50">
        <v>5</v>
      </c>
      <c r="Z83" s="50">
        <v>37</v>
      </c>
      <c r="AA83" s="50">
        <v>12</v>
      </c>
      <c r="AB83" s="50">
        <v>6</v>
      </c>
      <c r="AC83" s="50">
        <v>11</v>
      </c>
      <c r="AD83" s="50">
        <v>6</v>
      </c>
      <c r="AE83" s="50">
        <v>11</v>
      </c>
      <c r="AF83" s="50">
        <v>4</v>
      </c>
      <c r="AG83" s="50">
        <v>3</v>
      </c>
      <c r="AH83" s="50">
        <v>11</v>
      </c>
      <c r="AI83" s="50">
        <v>17</v>
      </c>
      <c r="AJ83" s="50">
        <v>4</v>
      </c>
      <c r="AK83" s="50">
        <v>9</v>
      </c>
      <c r="AL83" s="50">
        <v>3</v>
      </c>
      <c r="AM83" s="50">
        <v>1</v>
      </c>
      <c r="AN83" s="50">
        <v>6</v>
      </c>
      <c r="AO83">
        <v>6</v>
      </c>
      <c r="AP83" s="50">
        <v>6</v>
      </c>
      <c r="AQ83" s="50">
        <v>8</v>
      </c>
      <c r="AR83" s="50">
        <v>1</v>
      </c>
      <c r="AS83">
        <v>8</v>
      </c>
      <c r="AT83">
        <v>7</v>
      </c>
      <c r="AV83">
        <v>9</v>
      </c>
      <c r="AW83">
        <v>6</v>
      </c>
      <c r="AX83">
        <v>3</v>
      </c>
      <c r="AY83">
        <v>17</v>
      </c>
      <c r="AZ83">
        <v>21</v>
      </c>
      <c r="BA83">
        <v>6</v>
      </c>
      <c r="BB83">
        <v>14</v>
      </c>
      <c r="BC83">
        <v>12</v>
      </c>
      <c r="BD83">
        <v>4</v>
      </c>
      <c r="BE83">
        <v>4</v>
      </c>
      <c r="BH83">
        <v>1</v>
      </c>
      <c r="BI83">
        <v>5</v>
      </c>
      <c r="BJ83">
        <v>1</v>
      </c>
      <c r="BK83">
        <v>11</v>
      </c>
      <c r="BL83">
        <v>3</v>
      </c>
      <c r="BM83">
        <v>17</v>
      </c>
      <c r="BN83">
        <v>13</v>
      </c>
      <c r="BO83">
        <v>25</v>
      </c>
      <c r="BP83">
        <v>1</v>
      </c>
      <c r="BR83">
        <v>9</v>
      </c>
      <c r="BS83">
        <v>1</v>
      </c>
      <c r="BT83">
        <v>3</v>
      </c>
      <c r="BU83">
        <v>11</v>
      </c>
      <c r="BV83">
        <v>3</v>
      </c>
      <c r="BW83">
        <v>5</v>
      </c>
      <c r="BX83">
        <v>14</v>
      </c>
      <c r="BY83">
        <v>15</v>
      </c>
      <c r="BZ83">
        <v>3</v>
      </c>
      <c r="CA83">
        <v>8</v>
      </c>
      <c r="CB83">
        <v>4</v>
      </c>
      <c r="CC83">
        <v>9</v>
      </c>
      <c r="CD83">
        <v>10</v>
      </c>
      <c r="CE83">
        <v>9</v>
      </c>
      <c r="CF83">
        <v>8</v>
      </c>
      <c r="CG83">
        <v>1</v>
      </c>
    </row>
    <row r="84" spans="1:77" ht="12.75">
      <c r="A84" s="1" t="s">
        <v>203</v>
      </c>
      <c r="B84" s="35">
        <v>0.07</v>
      </c>
      <c r="C84" s="107" t="s">
        <v>306</v>
      </c>
      <c r="D84" s="105" t="s">
        <v>306</v>
      </c>
      <c r="E84" s="111"/>
      <c r="F84" s="105" t="s">
        <v>306</v>
      </c>
      <c r="G84" s="128" t="s">
        <v>306</v>
      </c>
      <c r="H84" s="134">
        <f t="shared" si="4"/>
        <v>0.0025</v>
      </c>
      <c r="I84" s="17">
        <v>0.01</v>
      </c>
      <c r="J84" s="17"/>
      <c r="K84" s="17"/>
      <c r="L84" s="17"/>
      <c r="M84" s="94">
        <f t="shared" si="5"/>
        <v>0.014896469536719798</v>
      </c>
      <c r="N84" s="170">
        <f t="shared" si="6"/>
        <v>1</v>
      </c>
      <c r="O84" s="171">
        <f t="shared" si="7"/>
        <v>1</v>
      </c>
      <c r="P84" s="11"/>
      <c r="Q84" s="11"/>
      <c r="R84" s="11"/>
      <c r="S84" s="11"/>
      <c r="BY84">
        <v>1</v>
      </c>
    </row>
    <row r="85" spans="1:76" ht="12.75">
      <c r="A85" s="1" t="s">
        <v>101</v>
      </c>
      <c r="B85" s="35">
        <v>0.22</v>
      </c>
      <c r="C85" s="25">
        <v>0.06</v>
      </c>
      <c r="D85" s="62">
        <v>0.06</v>
      </c>
      <c r="E85" s="31">
        <v>0.04</v>
      </c>
      <c r="F85" s="62">
        <v>0.02</v>
      </c>
      <c r="G85" s="129">
        <v>0.0618339222614841</v>
      </c>
      <c r="H85" s="134">
        <f t="shared" si="4"/>
        <v>0.0430041457112546</v>
      </c>
      <c r="I85" s="17">
        <v>0.04</v>
      </c>
      <c r="J85" s="17">
        <v>0.02</v>
      </c>
      <c r="K85" s="17">
        <v>0.05682894487592347</v>
      </c>
      <c r="L85" s="17">
        <v>0.05518763796909492</v>
      </c>
      <c r="M85" s="94">
        <f t="shared" si="5"/>
        <v>0.044689408610159395</v>
      </c>
      <c r="N85" s="78">
        <f t="shared" si="6"/>
        <v>3</v>
      </c>
      <c r="O85" s="82">
        <f t="shared" si="7"/>
        <v>2</v>
      </c>
      <c r="P85" s="11"/>
      <c r="Q85" s="11"/>
      <c r="R85" s="11"/>
      <c r="S85" s="11"/>
      <c r="AC85">
        <v>1</v>
      </c>
      <c r="BX85">
        <v>2</v>
      </c>
    </row>
    <row r="86" spans="1:19" ht="12.75">
      <c r="A86" s="1" t="s">
        <v>102</v>
      </c>
      <c r="B86" s="35">
        <v>0.03</v>
      </c>
      <c r="C86" s="25">
        <v>0.03</v>
      </c>
      <c r="D86" s="62">
        <v>0.04</v>
      </c>
      <c r="E86" s="31">
        <v>0.01</v>
      </c>
      <c r="F86" s="62">
        <v>0.03</v>
      </c>
      <c r="G86" s="129">
        <v>0.027778563015312136</v>
      </c>
      <c r="H86" s="134">
        <f t="shared" si="4"/>
        <v>0.00959896983075791</v>
      </c>
      <c r="I86" s="17"/>
      <c r="J86" s="17">
        <v>0.02</v>
      </c>
      <c r="K86" s="17"/>
      <c r="L86" s="17">
        <v>0.01839587932303164</v>
      </c>
      <c r="M86" s="94">
        <f t="shared" si="5"/>
        <v>0</v>
      </c>
      <c r="N86" s="78">
        <f t="shared" si="6"/>
        <v>0</v>
      </c>
      <c r="O86" s="82">
        <f t="shared" si="7"/>
        <v>0</v>
      </c>
      <c r="P86" s="11"/>
      <c r="Q86" s="11"/>
      <c r="R86" s="11"/>
      <c r="S86" s="11"/>
    </row>
    <row r="87" spans="1:19" ht="12.75">
      <c r="A87" s="1" t="s">
        <v>207</v>
      </c>
      <c r="B87" s="35">
        <v>0.03</v>
      </c>
      <c r="C87" s="25">
        <v>0.03</v>
      </c>
      <c r="D87" s="62">
        <v>0.01</v>
      </c>
      <c r="E87" s="31">
        <v>0.01</v>
      </c>
      <c r="F87" s="62">
        <v>0.01</v>
      </c>
      <c r="G87" s="128" t="s">
        <v>306</v>
      </c>
      <c r="H87" s="134">
        <f t="shared" si="4"/>
        <v>0.004735745406326956</v>
      </c>
      <c r="I87" s="17"/>
      <c r="J87" s="17"/>
      <c r="K87" s="17">
        <v>0.018942981625307824</v>
      </c>
      <c r="L87" s="17"/>
      <c r="M87" s="94">
        <f t="shared" si="5"/>
        <v>0</v>
      </c>
      <c r="N87" s="78">
        <f t="shared" si="6"/>
        <v>0</v>
      </c>
      <c r="O87" s="82">
        <f t="shared" si="7"/>
        <v>0</v>
      </c>
      <c r="P87" s="11"/>
      <c r="Q87" s="11"/>
      <c r="R87" s="11"/>
      <c r="S87" s="11"/>
    </row>
    <row r="88" spans="1:19" ht="12.75">
      <c r="A88" s="1" t="s">
        <v>307</v>
      </c>
      <c r="B88" s="35">
        <v>1.33</v>
      </c>
      <c r="C88" s="109">
        <v>0.05</v>
      </c>
      <c r="D88" s="105" t="s">
        <v>306</v>
      </c>
      <c r="E88" s="31">
        <v>0.01</v>
      </c>
      <c r="F88" s="62">
        <v>0.03</v>
      </c>
      <c r="G88" s="128"/>
      <c r="H88" s="134">
        <f t="shared" si="4"/>
        <v>0</v>
      </c>
      <c r="I88" s="17"/>
      <c r="J88" s="17"/>
      <c r="K88" s="17"/>
      <c r="L88" s="17"/>
      <c r="M88" s="94">
        <f>N88*10/$N$4</f>
        <v>0</v>
      </c>
      <c r="N88" s="78">
        <f>SUM(P88:CG88)</f>
        <v>0</v>
      </c>
      <c r="O88" s="82">
        <f>COUNTA(P88:CG88)</f>
        <v>0</v>
      </c>
      <c r="P88" s="11"/>
      <c r="Q88" s="11"/>
      <c r="R88" s="11"/>
      <c r="S88" s="11"/>
    </row>
    <row r="89" spans="1:19" ht="12.75">
      <c r="A89" s="1" t="s">
        <v>103</v>
      </c>
      <c r="B89" s="35"/>
      <c r="C89" s="25"/>
      <c r="D89" s="62"/>
      <c r="E89" s="31"/>
      <c r="F89" s="62"/>
      <c r="G89" s="129"/>
      <c r="H89" s="134">
        <f t="shared" si="4"/>
        <v>0</v>
      </c>
      <c r="I89" s="17"/>
      <c r="J89" s="17"/>
      <c r="K89" s="17"/>
      <c r="L89" s="17"/>
      <c r="M89" s="94">
        <f t="shared" si="5"/>
        <v>0</v>
      </c>
      <c r="N89" s="78">
        <f t="shared" si="6"/>
        <v>0</v>
      </c>
      <c r="O89" s="82">
        <f t="shared" si="7"/>
        <v>0</v>
      </c>
      <c r="P89" s="11"/>
      <c r="Q89" s="11"/>
      <c r="R89" s="11"/>
      <c r="S89" s="11"/>
    </row>
    <row r="90" spans="1:19" ht="12.75">
      <c r="A90" s="1" t="s">
        <v>313</v>
      </c>
      <c r="B90" s="35"/>
      <c r="C90" s="25"/>
      <c r="D90" s="62"/>
      <c r="E90" s="31"/>
      <c r="F90" s="62"/>
      <c r="G90" s="129"/>
      <c r="H90" s="134">
        <f t="shared" si="4"/>
        <v>0.018532654898600686</v>
      </c>
      <c r="I90" s="17"/>
      <c r="J90" s="17"/>
      <c r="K90" s="17">
        <v>0.018942981625307824</v>
      </c>
      <c r="L90" s="17">
        <v>0.05518763796909492</v>
      </c>
      <c r="M90" s="94">
        <f>N90*10/$N$4</f>
        <v>0</v>
      </c>
      <c r="N90" s="78">
        <f>SUM(P90:CG90)</f>
        <v>0</v>
      </c>
      <c r="O90" s="82">
        <f>COUNTA(P90:CG90)</f>
        <v>0</v>
      </c>
      <c r="P90" s="11"/>
      <c r="Q90" s="11"/>
      <c r="R90" s="11"/>
      <c r="S90" s="11"/>
    </row>
    <row r="91" spans="1:19" ht="12.75">
      <c r="A91" s="1" t="s">
        <v>104</v>
      </c>
      <c r="B91" s="35"/>
      <c r="C91" s="25"/>
      <c r="D91" s="62"/>
      <c r="E91" s="106" t="s">
        <v>306</v>
      </c>
      <c r="F91" s="105" t="s">
        <v>306</v>
      </c>
      <c r="G91" s="129">
        <v>0.011472320376914018</v>
      </c>
      <c r="H91" s="134">
        <f t="shared" si="4"/>
        <v>0</v>
      </c>
      <c r="I91" s="17"/>
      <c r="J91" s="17"/>
      <c r="K91" s="17"/>
      <c r="L91" s="17"/>
      <c r="M91" s="94">
        <f t="shared" si="5"/>
        <v>0</v>
      </c>
      <c r="N91" s="78">
        <f t="shared" si="6"/>
        <v>0</v>
      </c>
      <c r="O91" s="82">
        <f t="shared" si="7"/>
        <v>0</v>
      </c>
      <c r="P91" s="11"/>
      <c r="Q91" s="11"/>
      <c r="R91" s="11"/>
      <c r="S91" s="11"/>
    </row>
    <row r="92" spans="1:19" ht="12.75">
      <c r="A92" s="1" t="s">
        <v>105</v>
      </c>
      <c r="B92" s="35"/>
      <c r="C92" s="25"/>
      <c r="D92" s="62"/>
      <c r="E92" s="31"/>
      <c r="F92" s="62"/>
      <c r="G92" s="129">
        <v>0.01</v>
      </c>
      <c r="H92" s="134">
        <f t="shared" si="4"/>
        <v>0</v>
      </c>
      <c r="I92" s="17"/>
      <c r="J92" s="17"/>
      <c r="K92" s="17"/>
      <c r="L92" s="17"/>
      <c r="M92" s="94">
        <f t="shared" si="5"/>
        <v>0</v>
      </c>
      <c r="N92" s="78">
        <f t="shared" si="6"/>
        <v>0</v>
      </c>
      <c r="O92" s="82">
        <f t="shared" si="7"/>
        <v>0</v>
      </c>
      <c r="P92" s="11"/>
      <c r="Q92" s="11"/>
      <c r="R92" s="11"/>
      <c r="S92" s="11"/>
    </row>
    <row r="93" spans="1:68" ht="12.75">
      <c r="A93" s="1" t="s">
        <v>106</v>
      </c>
      <c r="B93" s="35">
        <v>1.01</v>
      </c>
      <c r="C93" s="25">
        <v>0.89</v>
      </c>
      <c r="D93" s="62">
        <v>3.36</v>
      </c>
      <c r="E93" s="31">
        <v>1.54</v>
      </c>
      <c r="F93" s="62">
        <v>16.77</v>
      </c>
      <c r="G93" s="129">
        <v>9.93325441696113</v>
      </c>
      <c r="H93" s="134">
        <f t="shared" si="4"/>
        <v>3.1217830879457544</v>
      </c>
      <c r="I93" s="17">
        <v>0.66</v>
      </c>
      <c r="J93" s="17">
        <v>7.06</v>
      </c>
      <c r="K93" s="17">
        <v>1.3638946770221634</v>
      </c>
      <c r="L93" s="17">
        <v>3.4032376747608533</v>
      </c>
      <c r="M93" s="94">
        <f t="shared" si="5"/>
        <v>1.1917175629375838</v>
      </c>
      <c r="N93" s="78">
        <f t="shared" si="6"/>
        <v>80</v>
      </c>
      <c r="O93" s="82">
        <f t="shared" si="7"/>
        <v>7</v>
      </c>
      <c r="P93" s="11"/>
      <c r="Q93" s="11"/>
      <c r="R93" s="11"/>
      <c r="S93" s="11"/>
      <c r="U93" s="50"/>
      <c r="V93" s="50"/>
      <c r="W93" s="50">
        <v>42</v>
      </c>
      <c r="AH93">
        <v>5</v>
      </c>
      <c r="AT93">
        <v>1</v>
      </c>
      <c r="AW93">
        <v>1</v>
      </c>
      <c r="AX93">
        <v>1</v>
      </c>
      <c r="BC93">
        <v>29</v>
      </c>
      <c r="BP93">
        <v>1</v>
      </c>
    </row>
    <row r="94" spans="1:78" ht="12.75">
      <c r="A94" s="1" t="s">
        <v>107</v>
      </c>
      <c r="B94" s="35"/>
      <c r="C94" s="25">
        <v>0.03</v>
      </c>
      <c r="D94" s="62">
        <v>0.05</v>
      </c>
      <c r="E94" s="31">
        <v>0.05</v>
      </c>
      <c r="F94" s="62">
        <v>0.13</v>
      </c>
      <c r="G94" s="129">
        <v>0.06894464075382804</v>
      </c>
      <c r="H94" s="134">
        <f t="shared" si="4"/>
        <v>0.0861508883935198</v>
      </c>
      <c r="I94" s="17">
        <v>0.122624156958921</v>
      </c>
      <c r="J94" s="17">
        <v>0.13</v>
      </c>
      <c r="K94" s="17"/>
      <c r="L94" s="17">
        <v>0.09197939661515821</v>
      </c>
      <c r="M94" s="94">
        <f t="shared" si="5"/>
        <v>0.014896469536719798</v>
      </c>
      <c r="N94" s="78">
        <f t="shared" si="6"/>
        <v>1</v>
      </c>
      <c r="O94" s="82">
        <f t="shared" si="7"/>
        <v>1</v>
      </c>
      <c r="P94" s="11"/>
      <c r="Q94" s="11"/>
      <c r="R94" s="11"/>
      <c r="S94" s="11"/>
      <c r="BZ94">
        <v>1</v>
      </c>
    </row>
    <row r="95" spans="1:74" ht="12.75">
      <c r="A95" s="1" t="s">
        <v>108</v>
      </c>
      <c r="B95" s="35">
        <v>0.12</v>
      </c>
      <c r="C95" s="25">
        <v>0.01</v>
      </c>
      <c r="D95" s="62">
        <v>0.01</v>
      </c>
      <c r="E95" s="31"/>
      <c r="F95" s="62">
        <v>0.01</v>
      </c>
      <c r="G95" s="129">
        <v>0.028889281507656066</v>
      </c>
      <c r="H95" s="134">
        <f t="shared" si="4"/>
        <v>0.031069185690429244</v>
      </c>
      <c r="I95" s="17">
        <v>0.030656039239730228</v>
      </c>
      <c r="J95" s="17"/>
      <c r="K95" s="17">
        <v>0.05682894487592347</v>
      </c>
      <c r="L95" s="17">
        <v>0.03679175864606328</v>
      </c>
      <c r="M95" s="94">
        <f t="shared" si="5"/>
        <v>0.14896469536719797</v>
      </c>
      <c r="N95" s="78">
        <f t="shared" si="6"/>
        <v>10</v>
      </c>
      <c r="O95" s="82">
        <f t="shared" si="7"/>
        <v>3</v>
      </c>
      <c r="P95" s="11"/>
      <c r="Q95" s="11"/>
      <c r="R95" s="11"/>
      <c r="S95" s="11"/>
      <c r="W95">
        <v>7</v>
      </c>
      <c r="BA95">
        <v>2</v>
      </c>
      <c r="BV95">
        <v>1</v>
      </c>
    </row>
    <row r="96" spans="1:80" ht="12.75">
      <c r="A96" s="1" t="s">
        <v>109</v>
      </c>
      <c r="B96" s="35"/>
      <c r="C96" s="107" t="s">
        <v>306</v>
      </c>
      <c r="D96" s="62">
        <v>0.01</v>
      </c>
      <c r="E96" s="31">
        <v>0.02</v>
      </c>
      <c r="F96" s="62">
        <v>0.01</v>
      </c>
      <c r="G96" s="129">
        <v>0.005</v>
      </c>
      <c r="H96" s="134">
        <f t="shared" si="4"/>
        <v>0.0025</v>
      </c>
      <c r="I96" s="17">
        <v>0.01</v>
      </c>
      <c r="J96" s="17"/>
      <c r="K96" s="17"/>
      <c r="L96" s="17"/>
      <c r="M96" s="94">
        <f t="shared" si="5"/>
        <v>0.044689408610159395</v>
      </c>
      <c r="N96" s="78">
        <f t="shared" si="6"/>
        <v>3</v>
      </c>
      <c r="O96" s="82">
        <f t="shared" si="7"/>
        <v>1</v>
      </c>
      <c r="P96" s="11"/>
      <c r="Q96" s="11"/>
      <c r="R96" s="11"/>
      <c r="S96" s="11"/>
      <c r="CB96">
        <v>3</v>
      </c>
    </row>
    <row r="97" spans="1:73" ht="12.75">
      <c r="A97" s="1" t="s">
        <v>110</v>
      </c>
      <c r="B97" s="35"/>
      <c r="C97" s="107" t="s">
        <v>306</v>
      </c>
      <c r="D97" s="110"/>
      <c r="E97" s="106" t="s">
        <v>306</v>
      </c>
      <c r="F97" s="62">
        <v>0.02</v>
      </c>
      <c r="G97" s="129">
        <v>0.02594464075382803</v>
      </c>
      <c r="H97" s="134">
        <f t="shared" si="4"/>
        <v>0.016570460643411822</v>
      </c>
      <c r="I97" s="17">
        <v>0.01</v>
      </c>
      <c r="J97" s="17"/>
      <c r="K97" s="17">
        <v>0.03788596325061565</v>
      </c>
      <c r="L97" s="17">
        <v>0.01839587932303164</v>
      </c>
      <c r="M97" s="94">
        <f t="shared" si="5"/>
        <v>0.08937881722031879</v>
      </c>
      <c r="N97" s="78">
        <f t="shared" si="6"/>
        <v>6</v>
      </c>
      <c r="O97" s="82">
        <f t="shared" si="7"/>
        <v>2</v>
      </c>
      <c r="P97" s="11"/>
      <c r="Q97" s="11"/>
      <c r="R97" s="11"/>
      <c r="S97" s="11"/>
      <c r="W97">
        <v>5</v>
      </c>
      <c r="BU97">
        <v>1</v>
      </c>
    </row>
    <row r="98" spans="1:81" ht="12.75">
      <c r="A98" s="1" t="s">
        <v>111</v>
      </c>
      <c r="B98" s="35">
        <v>0.47</v>
      </c>
      <c r="C98" s="25">
        <v>0.83</v>
      </c>
      <c r="D98" s="62">
        <v>0.49</v>
      </c>
      <c r="E98" s="31">
        <v>0.64</v>
      </c>
      <c r="F98" s="62">
        <v>1.35</v>
      </c>
      <c r="G98" s="129">
        <v>3.0427844522968197</v>
      </c>
      <c r="H98" s="134">
        <f t="shared" si="4"/>
        <v>5.408426829980537</v>
      </c>
      <c r="I98" s="17">
        <v>5.59</v>
      </c>
      <c r="J98" s="17">
        <v>3.35</v>
      </c>
      <c r="K98" s="17">
        <v>5.114605038833113</v>
      </c>
      <c r="L98" s="17">
        <v>7.579102281089035</v>
      </c>
      <c r="M98" s="94">
        <f t="shared" si="5"/>
        <v>2.3238492477282886</v>
      </c>
      <c r="N98" s="78">
        <f t="shared" si="6"/>
        <v>156</v>
      </c>
      <c r="O98" s="82">
        <f t="shared" si="7"/>
        <v>41</v>
      </c>
      <c r="P98" s="11"/>
      <c r="Q98" s="11">
        <v>1</v>
      </c>
      <c r="R98" s="11">
        <v>1</v>
      </c>
      <c r="S98" s="11"/>
      <c r="T98">
        <v>1</v>
      </c>
      <c r="U98" s="50">
        <v>2</v>
      </c>
      <c r="V98" s="50"/>
      <c r="W98" s="50">
        <v>6</v>
      </c>
      <c r="AD98">
        <v>1</v>
      </c>
      <c r="AE98">
        <v>1</v>
      </c>
      <c r="AH98">
        <v>1</v>
      </c>
      <c r="AI98">
        <v>5</v>
      </c>
      <c r="AJ98">
        <v>1</v>
      </c>
      <c r="AK98">
        <v>1</v>
      </c>
      <c r="AL98">
        <v>1</v>
      </c>
      <c r="AM98">
        <v>9</v>
      </c>
      <c r="AN98">
        <v>1</v>
      </c>
      <c r="AO98">
        <v>1</v>
      </c>
      <c r="AP98">
        <v>2</v>
      </c>
      <c r="AQ98">
        <v>1</v>
      </c>
      <c r="AR98">
        <v>3</v>
      </c>
      <c r="AT98">
        <v>2</v>
      </c>
      <c r="AU98">
        <v>1</v>
      </c>
      <c r="AV98">
        <v>17</v>
      </c>
      <c r="AW98">
        <v>2</v>
      </c>
      <c r="AX98">
        <v>21</v>
      </c>
      <c r="AY98">
        <v>4</v>
      </c>
      <c r="AZ98">
        <v>5</v>
      </c>
      <c r="BA98">
        <v>1</v>
      </c>
      <c r="BC98">
        <v>1</v>
      </c>
      <c r="BH98">
        <v>1</v>
      </c>
      <c r="BI98">
        <v>2</v>
      </c>
      <c r="BM98">
        <v>2</v>
      </c>
      <c r="BP98">
        <v>5</v>
      </c>
      <c r="BR98">
        <v>12</v>
      </c>
      <c r="BS98">
        <v>7</v>
      </c>
      <c r="BT98">
        <v>6</v>
      </c>
      <c r="BU98">
        <v>8</v>
      </c>
      <c r="BV98">
        <v>5</v>
      </c>
      <c r="BW98">
        <v>2</v>
      </c>
      <c r="BX98">
        <v>3</v>
      </c>
      <c r="BY98">
        <v>8</v>
      </c>
      <c r="BZ98">
        <v>1</v>
      </c>
      <c r="CC98">
        <v>1</v>
      </c>
    </row>
    <row r="99" spans="1:78" ht="12.75">
      <c r="A99" s="1" t="s">
        <v>112</v>
      </c>
      <c r="B99" s="35">
        <v>52.09</v>
      </c>
      <c r="C99" s="25">
        <v>25.73</v>
      </c>
      <c r="D99" s="62">
        <v>5.86</v>
      </c>
      <c r="E99" s="31">
        <v>57.54</v>
      </c>
      <c r="F99" s="62">
        <v>45.23</v>
      </c>
      <c r="G99" s="129">
        <v>29.827500588928153</v>
      </c>
      <c r="H99" s="134">
        <f t="shared" si="4"/>
        <v>1.9285092472834107</v>
      </c>
      <c r="I99" s="17">
        <v>3.54</v>
      </c>
      <c r="J99" s="17">
        <v>0.58</v>
      </c>
      <c r="K99" s="17">
        <v>2.7846182989202504</v>
      </c>
      <c r="L99" s="17">
        <v>0.8094186902133922</v>
      </c>
      <c r="M99" s="94">
        <f t="shared" si="5"/>
        <v>1.6088187099657383</v>
      </c>
      <c r="N99" s="78">
        <f t="shared" si="6"/>
        <v>108</v>
      </c>
      <c r="O99" s="82">
        <f t="shared" si="7"/>
        <v>12</v>
      </c>
      <c r="P99" s="11"/>
      <c r="Q99" s="11"/>
      <c r="R99" s="11"/>
      <c r="S99" s="11">
        <v>2</v>
      </c>
      <c r="U99" s="50">
        <v>7</v>
      </c>
      <c r="V99" s="50"/>
      <c r="W99" s="50">
        <v>61</v>
      </c>
      <c r="AD99">
        <v>2</v>
      </c>
      <c r="AP99">
        <v>1</v>
      </c>
      <c r="AQ99">
        <v>2</v>
      </c>
      <c r="AR99">
        <v>1</v>
      </c>
      <c r="BI99">
        <v>1</v>
      </c>
      <c r="BN99">
        <v>1</v>
      </c>
      <c r="BO99">
        <v>1</v>
      </c>
      <c r="BR99">
        <v>1</v>
      </c>
      <c r="BZ99">
        <v>28</v>
      </c>
    </row>
    <row r="100" spans="1:19" ht="12.75">
      <c r="A100" s="1" t="s">
        <v>113</v>
      </c>
      <c r="B100" s="35"/>
      <c r="C100" s="107" t="s">
        <v>306</v>
      </c>
      <c r="D100" s="110"/>
      <c r="E100" s="111"/>
      <c r="F100" s="105" t="s">
        <v>306</v>
      </c>
      <c r="G100" s="128" t="s">
        <v>306</v>
      </c>
      <c r="H100" s="134">
        <f t="shared" si="4"/>
        <v>0.004735745406326956</v>
      </c>
      <c r="I100" s="17"/>
      <c r="J100" s="17"/>
      <c r="K100" s="17">
        <v>0.018942981625307824</v>
      </c>
      <c r="L100" s="17"/>
      <c r="M100" s="94">
        <f t="shared" si="5"/>
        <v>0</v>
      </c>
      <c r="N100" s="78">
        <f t="shared" si="6"/>
        <v>0</v>
      </c>
      <c r="O100" s="82">
        <f t="shared" si="7"/>
        <v>0</v>
      </c>
      <c r="P100" s="11"/>
      <c r="Q100" s="11"/>
      <c r="R100" s="11"/>
      <c r="S100" s="11"/>
    </row>
    <row r="101" spans="1:19" ht="12.75">
      <c r="A101" s="1" t="s">
        <v>114</v>
      </c>
      <c r="B101" s="35">
        <v>0.06</v>
      </c>
      <c r="C101" s="25">
        <v>0.01</v>
      </c>
      <c r="D101" s="62">
        <v>0.01</v>
      </c>
      <c r="E101" s="31">
        <v>0.01</v>
      </c>
      <c r="F101" s="62">
        <v>0.01</v>
      </c>
      <c r="G101" s="129">
        <v>0.007472320376914017</v>
      </c>
      <c r="H101" s="134">
        <f t="shared" si="4"/>
        <v>0.004735745406326956</v>
      </c>
      <c r="I101" s="17"/>
      <c r="J101" s="17"/>
      <c r="K101" s="17">
        <v>0.018942981625307824</v>
      </c>
      <c r="L101" s="17"/>
      <c r="M101" s="94">
        <f t="shared" si="5"/>
        <v>0</v>
      </c>
      <c r="N101" s="78">
        <f t="shared" si="6"/>
        <v>0</v>
      </c>
      <c r="O101" s="82">
        <f t="shared" si="7"/>
        <v>0</v>
      </c>
      <c r="P101" s="11"/>
      <c r="Q101" s="11"/>
      <c r="R101" s="11"/>
      <c r="S101" s="11"/>
    </row>
    <row r="102" spans="1:19" ht="12.75">
      <c r="A102" s="1" t="s">
        <v>115</v>
      </c>
      <c r="B102" s="35"/>
      <c r="C102" s="107" t="s">
        <v>306</v>
      </c>
      <c r="D102" s="110"/>
      <c r="E102" s="111"/>
      <c r="F102" s="105" t="s">
        <v>306</v>
      </c>
      <c r="G102" s="128" t="s">
        <v>306</v>
      </c>
      <c r="H102" s="134">
        <f t="shared" si="4"/>
        <v>0.004735745406326956</v>
      </c>
      <c r="I102" s="17"/>
      <c r="J102" s="17"/>
      <c r="K102" s="17">
        <v>0.018942981625307824</v>
      </c>
      <c r="L102" s="17"/>
      <c r="M102" s="94">
        <f t="shared" si="5"/>
        <v>0</v>
      </c>
      <c r="N102" s="78">
        <f t="shared" si="6"/>
        <v>0</v>
      </c>
      <c r="O102" s="82">
        <f t="shared" si="7"/>
        <v>0</v>
      </c>
      <c r="P102" s="11"/>
      <c r="Q102" s="11"/>
      <c r="R102" s="11"/>
      <c r="S102" s="11"/>
    </row>
    <row r="103" spans="1:19" ht="12.75">
      <c r="A103" s="1" t="s">
        <v>116</v>
      </c>
      <c r="B103" s="35"/>
      <c r="C103" s="25"/>
      <c r="D103" s="105" t="s">
        <v>306</v>
      </c>
      <c r="E103" s="111"/>
      <c r="F103" s="105" t="s">
        <v>306</v>
      </c>
      <c r="G103" s="128" t="s">
        <v>306</v>
      </c>
      <c r="H103" s="134">
        <f t="shared" si="4"/>
        <v>0.004735745406326956</v>
      </c>
      <c r="I103" s="17"/>
      <c r="J103" s="17"/>
      <c r="K103" s="17">
        <v>0.018942981625307824</v>
      </c>
      <c r="L103" s="17"/>
      <c r="M103" s="94">
        <f t="shared" si="5"/>
        <v>0</v>
      </c>
      <c r="N103" s="78">
        <f t="shared" si="6"/>
        <v>0</v>
      </c>
      <c r="O103" s="82">
        <f t="shared" si="7"/>
        <v>0</v>
      </c>
      <c r="P103" s="11"/>
      <c r="Q103" s="11"/>
      <c r="R103" s="11"/>
      <c r="S103" s="11"/>
    </row>
    <row r="104" spans="1:19" ht="12.75">
      <c r="A104" s="1" t="s">
        <v>321</v>
      </c>
      <c r="B104" s="35"/>
      <c r="C104" s="25"/>
      <c r="D104" s="105"/>
      <c r="E104" s="111"/>
      <c r="F104" s="105"/>
      <c r="G104" s="128"/>
      <c r="H104" s="134">
        <f t="shared" si="4"/>
        <v>0</v>
      </c>
      <c r="I104" s="17"/>
      <c r="J104" s="17"/>
      <c r="K104" s="17"/>
      <c r="L104" s="17"/>
      <c r="M104" s="94">
        <f>N104*10/$N$4</f>
        <v>0</v>
      </c>
      <c r="N104" s="78">
        <f>SUM(P104:CG104)</f>
        <v>0</v>
      </c>
      <c r="O104" s="82">
        <f>COUNTA(P104:CG104)</f>
        <v>0</v>
      </c>
      <c r="P104" s="11"/>
      <c r="Q104" s="11"/>
      <c r="R104" s="11"/>
      <c r="S104" s="11"/>
    </row>
    <row r="105" spans="1:85" ht="12.75">
      <c r="A105" s="1" t="s">
        <v>117</v>
      </c>
      <c r="B105" s="36">
        <v>7.2</v>
      </c>
      <c r="C105" s="25">
        <v>8.25</v>
      </c>
      <c r="D105" s="63">
        <v>11.19</v>
      </c>
      <c r="E105" s="31">
        <v>9.69</v>
      </c>
      <c r="F105" s="62">
        <v>11.59</v>
      </c>
      <c r="G105" s="129">
        <v>6.326455830388693</v>
      </c>
      <c r="H105" s="134">
        <f t="shared" si="4"/>
        <v>3.7166961039067843</v>
      </c>
      <c r="I105" s="17">
        <v>2.88</v>
      </c>
      <c r="J105" s="17">
        <v>5.07</v>
      </c>
      <c r="K105" s="17">
        <v>3.1824209130517143</v>
      </c>
      <c r="L105" s="17">
        <v>3.734363502575423</v>
      </c>
      <c r="M105" s="94">
        <f t="shared" si="5"/>
        <v>8.103679427975571</v>
      </c>
      <c r="N105" s="78">
        <f t="shared" si="6"/>
        <v>544</v>
      </c>
      <c r="O105" s="82">
        <f t="shared" si="7"/>
        <v>52</v>
      </c>
      <c r="P105" s="11">
        <v>1</v>
      </c>
      <c r="Q105" s="11">
        <v>18</v>
      </c>
      <c r="R105" s="11">
        <v>1</v>
      </c>
      <c r="S105" s="11">
        <v>10</v>
      </c>
      <c r="U105">
        <v>5</v>
      </c>
      <c r="V105" s="50">
        <v>13</v>
      </c>
      <c r="Y105">
        <v>21</v>
      </c>
      <c r="Z105">
        <v>10</v>
      </c>
      <c r="AA105">
        <v>10</v>
      </c>
      <c r="AB105">
        <v>9</v>
      </c>
      <c r="AC105">
        <v>10</v>
      </c>
      <c r="AE105">
        <v>5</v>
      </c>
      <c r="AF105">
        <v>3</v>
      </c>
      <c r="AG105">
        <v>3</v>
      </c>
      <c r="AH105">
        <v>6</v>
      </c>
      <c r="AI105">
        <v>10</v>
      </c>
      <c r="AJ105">
        <v>16</v>
      </c>
      <c r="AK105">
        <v>27</v>
      </c>
      <c r="AL105">
        <v>10</v>
      </c>
      <c r="AN105">
        <v>25</v>
      </c>
      <c r="AO105">
        <v>11</v>
      </c>
      <c r="AP105">
        <v>4</v>
      </c>
      <c r="AQ105">
        <v>13</v>
      </c>
      <c r="AR105">
        <v>21</v>
      </c>
      <c r="AS105">
        <v>11</v>
      </c>
      <c r="AT105">
        <v>25</v>
      </c>
      <c r="AU105">
        <v>4</v>
      </c>
      <c r="AV105">
        <v>16</v>
      </c>
      <c r="AW105">
        <v>2</v>
      </c>
      <c r="AX105">
        <v>2</v>
      </c>
      <c r="AZ105">
        <v>8</v>
      </c>
      <c r="BA105">
        <v>31</v>
      </c>
      <c r="BC105">
        <v>18</v>
      </c>
      <c r="BD105">
        <v>28</v>
      </c>
      <c r="BF105">
        <v>2</v>
      </c>
      <c r="BI105">
        <v>7</v>
      </c>
      <c r="BK105">
        <v>4</v>
      </c>
      <c r="BM105">
        <v>7</v>
      </c>
      <c r="BN105">
        <v>1</v>
      </c>
      <c r="BO105">
        <v>21</v>
      </c>
      <c r="BR105">
        <v>7</v>
      </c>
      <c r="BS105">
        <v>11</v>
      </c>
      <c r="BU105">
        <v>8</v>
      </c>
      <c r="BV105">
        <v>7</v>
      </c>
      <c r="BW105">
        <v>3</v>
      </c>
      <c r="BX105">
        <v>20</v>
      </c>
      <c r="BY105">
        <v>2</v>
      </c>
      <c r="CA105">
        <v>12</v>
      </c>
      <c r="CD105">
        <v>15</v>
      </c>
      <c r="CE105">
        <v>3</v>
      </c>
      <c r="CF105">
        <v>4</v>
      </c>
      <c r="CG105">
        <v>3</v>
      </c>
    </row>
    <row r="106" spans="1:19" ht="12.75">
      <c r="A106" s="1" t="s">
        <v>118</v>
      </c>
      <c r="B106" s="35"/>
      <c r="C106" s="25"/>
      <c r="D106" s="62"/>
      <c r="E106" s="31"/>
      <c r="F106" s="62">
        <v>0.08</v>
      </c>
      <c r="G106" s="129">
        <v>0.11963052024536122</v>
      </c>
      <c r="H106" s="134">
        <f t="shared" si="4"/>
        <v>0.1319714908126539</v>
      </c>
      <c r="I106" s="17">
        <v>0.46</v>
      </c>
      <c r="J106" s="17">
        <v>0.03</v>
      </c>
      <c r="K106" s="17">
        <v>0.03788596325061565</v>
      </c>
      <c r="L106" s="17"/>
      <c r="M106" s="94">
        <f t="shared" si="5"/>
        <v>0</v>
      </c>
      <c r="N106" s="78">
        <f t="shared" si="6"/>
        <v>0</v>
      </c>
      <c r="O106" s="82">
        <f t="shared" si="7"/>
        <v>0</v>
      </c>
      <c r="P106" s="11"/>
      <c r="Q106" s="11"/>
      <c r="R106" s="11"/>
      <c r="S106" s="11"/>
    </row>
    <row r="107" spans="1:84" ht="12.75">
      <c r="A107" s="1" t="s">
        <v>119</v>
      </c>
      <c r="B107" s="35">
        <v>0.79</v>
      </c>
      <c r="C107" s="25">
        <v>1.29</v>
      </c>
      <c r="D107" s="62">
        <v>2.29</v>
      </c>
      <c r="E107" s="31">
        <v>0.52</v>
      </c>
      <c r="F107" s="62">
        <v>0.97</v>
      </c>
      <c r="G107" s="129">
        <v>1.5173529022190537</v>
      </c>
      <c r="H107" s="134">
        <f t="shared" si="4"/>
        <v>0.6802082578018531</v>
      </c>
      <c r="I107" s="17">
        <v>0.24</v>
      </c>
      <c r="J107" s="17">
        <v>0.78</v>
      </c>
      <c r="K107" s="17">
        <v>0.9282060996400834</v>
      </c>
      <c r="L107" s="17">
        <v>0.7726269315673289</v>
      </c>
      <c r="M107" s="94">
        <f t="shared" si="5"/>
        <v>3.575152688812752</v>
      </c>
      <c r="N107" s="78">
        <f t="shared" si="6"/>
        <v>240</v>
      </c>
      <c r="O107" s="82">
        <f t="shared" si="7"/>
        <v>25</v>
      </c>
      <c r="P107" s="11"/>
      <c r="Q107" s="11"/>
      <c r="R107" s="11"/>
      <c r="S107" s="11">
        <v>2</v>
      </c>
      <c r="V107">
        <v>8</v>
      </c>
      <c r="Y107">
        <v>6</v>
      </c>
      <c r="Z107">
        <v>32</v>
      </c>
      <c r="AA107">
        <v>6</v>
      </c>
      <c r="AC107">
        <v>27</v>
      </c>
      <c r="AI107">
        <v>19</v>
      </c>
      <c r="AL107">
        <v>9</v>
      </c>
      <c r="AQ107">
        <v>2</v>
      </c>
      <c r="AR107">
        <v>7</v>
      </c>
      <c r="AS107">
        <v>9</v>
      </c>
      <c r="AT107">
        <v>2</v>
      </c>
      <c r="AX107">
        <v>15</v>
      </c>
      <c r="AY107">
        <v>5</v>
      </c>
      <c r="AZ107">
        <v>12</v>
      </c>
      <c r="BA107">
        <v>8</v>
      </c>
      <c r="BC107">
        <v>5</v>
      </c>
      <c r="BD107">
        <v>6</v>
      </c>
      <c r="BE107">
        <v>11</v>
      </c>
      <c r="BK107">
        <v>1</v>
      </c>
      <c r="BL107">
        <v>2</v>
      </c>
      <c r="BM107">
        <v>20</v>
      </c>
      <c r="BW107">
        <v>3</v>
      </c>
      <c r="CA107">
        <v>16</v>
      </c>
      <c r="CF107">
        <v>7</v>
      </c>
    </row>
    <row r="108" spans="1:85" ht="12.75">
      <c r="A108" s="1" t="s">
        <v>120</v>
      </c>
      <c r="B108" s="35">
        <v>10.23</v>
      </c>
      <c r="C108" s="25">
        <v>8.59</v>
      </c>
      <c r="D108" s="63">
        <v>8.7</v>
      </c>
      <c r="E108" s="31">
        <v>7.61</v>
      </c>
      <c r="F108" s="62">
        <v>4.68</v>
      </c>
      <c r="G108" s="129">
        <v>3.697294464075383</v>
      </c>
      <c r="H108" s="134">
        <f t="shared" si="4"/>
        <v>2.4696616827389293</v>
      </c>
      <c r="I108" s="17">
        <v>1.56</v>
      </c>
      <c r="J108" s="17">
        <v>3.95</v>
      </c>
      <c r="K108" s="17">
        <v>2.216328850161015</v>
      </c>
      <c r="L108" s="17">
        <v>2.152317880794702</v>
      </c>
      <c r="M108" s="94">
        <f t="shared" si="5"/>
        <v>1.8769551616266946</v>
      </c>
      <c r="N108" s="78">
        <f t="shared" si="6"/>
        <v>126</v>
      </c>
      <c r="O108" s="82">
        <f t="shared" si="7"/>
        <v>33</v>
      </c>
      <c r="P108" s="11"/>
      <c r="Q108" s="11">
        <v>3</v>
      </c>
      <c r="R108" s="11">
        <v>3</v>
      </c>
      <c r="S108" s="11"/>
      <c r="T108" s="50"/>
      <c r="X108">
        <v>6</v>
      </c>
      <c r="Y108">
        <v>16</v>
      </c>
      <c r="Z108">
        <v>9</v>
      </c>
      <c r="AA108">
        <v>4</v>
      </c>
      <c r="AC108">
        <v>7</v>
      </c>
      <c r="AE108">
        <v>1</v>
      </c>
      <c r="AG108">
        <v>4</v>
      </c>
      <c r="AH108">
        <v>4</v>
      </c>
      <c r="AI108">
        <v>1</v>
      </c>
      <c r="AJ108">
        <v>1</v>
      </c>
      <c r="AK108">
        <v>1</v>
      </c>
      <c r="AP108">
        <v>1</v>
      </c>
      <c r="AQ108">
        <v>3</v>
      </c>
      <c r="AS108">
        <v>13</v>
      </c>
      <c r="AT108">
        <v>2</v>
      </c>
      <c r="AU108">
        <v>4</v>
      </c>
      <c r="AZ108">
        <v>4</v>
      </c>
      <c r="BA108">
        <v>1</v>
      </c>
      <c r="BC108">
        <v>6</v>
      </c>
      <c r="BE108">
        <v>2</v>
      </c>
      <c r="BK108">
        <v>2</v>
      </c>
      <c r="BL108">
        <v>2</v>
      </c>
      <c r="BO108">
        <v>12</v>
      </c>
      <c r="BR108">
        <v>3</v>
      </c>
      <c r="BU108">
        <v>1</v>
      </c>
      <c r="BV108">
        <v>1</v>
      </c>
      <c r="BX108">
        <v>1</v>
      </c>
      <c r="CC108">
        <v>2</v>
      </c>
      <c r="CD108">
        <v>1</v>
      </c>
      <c r="CF108">
        <v>1</v>
      </c>
      <c r="CG108">
        <v>4</v>
      </c>
    </row>
    <row r="109" spans="1:19" ht="12.75">
      <c r="A109" s="1" t="s">
        <v>208</v>
      </c>
      <c r="B109" s="35"/>
      <c r="C109" s="25">
        <v>0.01</v>
      </c>
      <c r="D109" s="105" t="s">
        <v>306</v>
      </c>
      <c r="E109" s="31"/>
      <c r="F109" s="105" t="s">
        <v>306</v>
      </c>
      <c r="G109" s="129"/>
      <c r="H109" s="134">
        <f t="shared" si="4"/>
        <v>0</v>
      </c>
      <c r="I109" s="17"/>
      <c r="J109" s="17"/>
      <c r="K109" s="17"/>
      <c r="L109" s="17"/>
      <c r="M109" s="94">
        <f t="shared" si="5"/>
        <v>0</v>
      </c>
      <c r="N109" s="78">
        <f t="shared" si="6"/>
        <v>0</v>
      </c>
      <c r="O109" s="82">
        <f t="shared" si="7"/>
        <v>0</v>
      </c>
      <c r="P109" s="11"/>
      <c r="Q109" s="11"/>
      <c r="R109" s="11"/>
      <c r="S109" s="11"/>
    </row>
    <row r="110" spans="1:85" ht="12.75">
      <c r="A110" s="1" t="s">
        <v>121</v>
      </c>
      <c r="B110" s="35">
        <v>7.16</v>
      </c>
      <c r="C110" s="25">
        <v>3.98</v>
      </c>
      <c r="D110" s="62">
        <v>5.02</v>
      </c>
      <c r="E110" s="31">
        <v>4.32</v>
      </c>
      <c r="F110" s="63">
        <v>3.6</v>
      </c>
      <c r="G110" s="129">
        <v>3.4144346289752647</v>
      </c>
      <c r="H110" s="134">
        <f t="shared" si="4"/>
        <v>2.6896429809004845</v>
      </c>
      <c r="I110" s="17">
        <v>2.08</v>
      </c>
      <c r="J110" s="17">
        <v>3.43</v>
      </c>
      <c r="K110" s="17">
        <v>2.7467323356696345</v>
      </c>
      <c r="L110" s="17">
        <v>2.501839587932303</v>
      </c>
      <c r="M110" s="94">
        <f t="shared" si="5"/>
        <v>2.681364516609564</v>
      </c>
      <c r="N110" s="78">
        <f t="shared" si="6"/>
        <v>180</v>
      </c>
      <c r="O110" s="82">
        <f t="shared" si="7"/>
        <v>44</v>
      </c>
      <c r="P110" s="11"/>
      <c r="Q110" s="11">
        <v>5</v>
      </c>
      <c r="R110" s="11">
        <v>5</v>
      </c>
      <c r="S110" s="11">
        <v>3</v>
      </c>
      <c r="T110" s="50"/>
      <c r="V110" s="50">
        <v>1</v>
      </c>
      <c r="X110">
        <v>2</v>
      </c>
      <c r="Y110">
        <v>11</v>
      </c>
      <c r="Z110">
        <v>8</v>
      </c>
      <c r="AA110">
        <v>3</v>
      </c>
      <c r="AC110">
        <v>6</v>
      </c>
      <c r="AE110">
        <v>2</v>
      </c>
      <c r="AG110">
        <v>1</v>
      </c>
      <c r="AH110">
        <v>2</v>
      </c>
      <c r="AI110">
        <v>10</v>
      </c>
      <c r="AJ110">
        <v>5</v>
      </c>
      <c r="AK110">
        <v>8</v>
      </c>
      <c r="AL110">
        <v>3</v>
      </c>
      <c r="AN110">
        <v>14</v>
      </c>
      <c r="AO110">
        <v>2</v>
      </c>
      <c r="AQ110">
        <v>3</v>
      </c>
      <c r="AR110">
        <v>3</v>
      </c>
      <c r="AS110">
        <v>13</v>
      </c>
      <c r="AT110">
        <v>2</v>
      </c>
      <c r="AU110">
        <v>2</v>
      </c>
      <c r="AV110">
        <v>2</v>
      </c>
      <c r="AX110">
        <v>1</v>
      </c>
      <c r="AZ110">
        <v>5</v>
      </c>
      <c r="BA110">
        <v>5</v>
      </c>
      <c r="BB110">
        <v>1</v>
      </c>
      <c r="BC110">
        <v>8</v>
      </c>
      <c r="BE110">
        <v>2</v>
      </c>
      <c r="BF110">
        <v>1</v>
      </c>
      <c r="BG110">
        <v>4</v>
      </c>
      <c r="BK110">
        <v>2</v>
      </c>
      <c r="BL110">
        <v>1</v>
      </c>
      <c r="BM110">
        <v>3</v>
      </c>
      <c r="BO110">
        <v>11</v>
      </c>
      <c r="BR110">
        <v>2</v>
      </c>
      <c r="BU110">
        <v>1</v>
      </c>
      <c r="BX110">
        <v>4</v>
      </c>
      <c r="BY110">
        <v>4</v>
      </c>
      <c r="CC110">
        <v>1</v>
      </c>
      <c r="CD110">
        <v>4</v>
      </c>
      <c r="CF110">
        <v>2</v>
      </c>
      <c r="CG110">
        <v>2</v>
      </c>
    </row>
    <row r="111" spans="1:85" ht="12.75">
      <c r="A111" s="1" t="s">
        <v>122</v>
      </c>
      <c r="B111" s="35">
        <v>2.11</v>
      </c>
      <c r="C111" s="28">
        <v>1.9</v>
      </c>
      <c r="D111" s="62">
        <v>2.39</v>
      </c>
      <c r="E111" s="32">
        <v>1.8</v>
      </c>
      <c r="F111" s="63">
        <v>2.3</v>
      </c>
      <c r="G111" s="129">
        <v>2.106434628975265</v>
      </c>
      <c r="H111" s="134">
        <f t="shared" si="4"/>
        <v>2.123677754792512</v>
      </c>
      <c r="I111" s="17">
        <v>2.01</v>
      </c>
      <c r="J111" s="17">
        <v>2.49</v>
      </c>
      <c r="K111" s="17">
        <v>2.0079560522826294</v>
      </c>
      <c r="L111" s="17">
        <v>1.9867549668874172</v>
      </c>
      <c r="M111" s="94">
        <f t="shared" si="5"/>
        <v>1.8173692834798154</v>
      </c>
      <c r="N111" s="78">
        <f t="shared" si="6"/>
        <v>122</v>
      </c>
      <c r="O111" s="82">
        <f t="shared" si="7"/>
        <v>45</v>
      </c>
      <c r="P111" s="11">
        <v>1</v>
      </c>
      <c r="Q111" s="11">
        <v>3</v>
      </c>
      <c r="R111" s="11">
        <v>4</v>
      </c>
      <c r="S111" s="11">
        <v>2</v>
      </c>
      <c r="T111" s="50">
        <v>1</v>
      </c>
      <c r="U111" s="50">
        <v>1</v>
      </c>
      <c r="V111" s="50"/>
      <c r="W111" s="50"/>
      <c r="X111" s="50">
        <v>3</v>
      </c>
      <c r="Y111" s="50"/>
      <c r="Z111" s="50">
        <v>1</v>
      </c>
      <c r="AA111" s="50">
        <v>1</v>
      </c>
      <c r="AC111" s="50"/>
      <c r="AD111">
        <v>2</v>
      </c>
      <c r="AE111" s="50">
        <v>1</v>
      </c>
      <c r="AF111" s="50"/>
      <c r="AG111" s="50">
        <v>1</v>
      </c>
      <c r="AH111" s="50">
        <v>4</v>
      </c>
      <c r="AI111" s="50">
        <v>4</v>
      </c>
      <c r="AJ111">
        <v>2</v>
      </c>
      <c r="AK111" s="50">
        <v>2</v>
      </c>
      <c r="AL111">
        <v>2</v>
      </c>
      <c r="AM111" s="50">
        <v>1</v>
      </c>
      <c r="AN111">
        <v>4</v>
      </c>
      <c r="AP111">
        <v>2</v>
      </c>
      <c r="AQ111">
        <v>1</v>
      </c>
      <c r="AR111">
        <v>1</v>
      </c>
      <c r="AS111">
        <v>11</v>
      </c>
      <c r="AT111">
        <v>1</v>
      </c>
      <c r="AV111">
        <v>4</v>
      </c>
      <c r="AW111">
        <v>3</v>
      </c>
      <c r="AX111">
        <v>2</v>
      </c>
      <c r="AY111">
        <v>3</v>
      </c>
      <c r="AZ111">
        <v>3</v>
      </c>
      <c r="BC111">
        <v>6</v>
      </c>
      <c r="BD111">
        <v>3</v>
      </c>
      <c r="BE111">
        <v>1</v>
      </c>
      <c r="BG111">
        <v>2</v>
      </c>
      <c r="BI111">
        <v>1</v>
      </c>
      <c r="BL111">
        <v>2</v>
      </c>
      <c r="BM111">
        <v>2</v>
      </c>
      <c r="BO111">
        <v>7</v>
      </c>
      <c r="BR111">
        <v>8</v>
      </c>
      <c r="BU111">
        <v>2</v>
      </c>
      <c r="BV111">
        <v>2</v>
      </c>
      <c r="BX111">
        <v>11</v>
      </c>
      <c r="BY111">
        <v>1</v>
      </c>
      <c r="CC111">
        <v>1</v>
      </c>
      <c r="CF111">
        <v>1</v>
      </c>
      <c r="CG111">
        <v>1</v>
      </c>
    </row>
    <row r="112" spans="1:85" ht="12.75">
      <c r="A112" s="1" t="s">
        <v>123</v>
      </c>
      <c r="B112" s="35">
        <v>2.85</v>
      </c>
      <c r="C112" s="25">
        <v>2.54</v>
      </c>
      <c r="D112" s="63">
        <v>5</v>
      </c>
      <c r="E112" s="31">
        <v>10.74</v>
      </c>
      <c r="F112" s="62">
        <v>23.02</v>
      </c>
      <c r="G112" s="129">
        <v>40.44371613663133</v>
      </c>
      <c r="H112" s="134">
        <f t="shared" si="4"/>
        <v>59.90811280859184</v>
      </c>
      <c r="I112" s="17">
        <v>49.71</v>
      </c>
      <c r="J112" s="17">
        <v>67.47</v>
      </c>
      <c r="K112" s="17">
        <v>60.200795605228265</v>
      </c>
      <c r="L112" s="17">
        <v>62.25165562913907</v>
      </c>
      <c r="M112" s="94">
        <f t="shared" si="5"/>
        <v>63.38447787874274</v>
      </c>
      <c r="N112" s="78">
        <f t="shared" si="6"/>
        <v>4255</v>
      </c>
      <c r="O112" s="82">
        <f t="shared" si="7"/>
        <v>70</v>
      </c>
      <c r="P112" s="11">
        <v>21</v>
      </c>
      <c r="Q112" s="11">
        <v>58</v>
      </c>
      <c r="R112" s="11">
        <v>32</v>
      </c>
      <c r="S112" s="11">
        <v>40</v>
      </c>
      <c r="T112" s="50">
        <v>68</v>
      </c>
      <c r="U112" s="50">
        <v>14</v>
      </c>
      <c r="V112" s="50">
        <v>30</v>
      </c>
      <c r="W112" s="50">
        <v>40</v>
      </c>
      <c r="X112" s="50">
        <v>38</v>
      </c>
      <c r="Y112" s="50">
        <v>117</v>
      </c>
      <c r="Z112" s="50">
        <v>289</v>
      </c>
      <c r="AA112" s="50">
        <v>28</v>
      </c>
      <c r="AB112" s="50">
        <v>15</v>
      </c>
      <c r="AC112" s="50">
        <v>34</v>
      </c>
      <c r="AD112" s="50">
        <v>56</v>
      </c>
      <c r="AE112" s="50">
        <v>215</v>
      </c>
      <c r="AF112" s="50">
        <v>45</v>
      </c>
      <c r="AG112" s="50">
        <v>14</v>
      </c>
      <c r="AH112" s="50">
        <v>51</v>
      </c>
      <c r="AI112" s="50">
        <v>149</v>
      </c>
      <c r="AJ112" s="50">
        <v>91</v>
      </c>
      <c r="AK112" s="50">
        <v>61</v>
      </c>
      <c r="AL112" s="50">
        <v>44</v>
      </c>
      <c r="AM112" s="50">
        <v>11</v>
      </c>
      <c r="AN112" s="50">
        <v>26</v>
      </c>
      <c r="AO112">
        <v>50</v>
      </c>
      <c r="AP112" s="50">
        <v>104</v>
      </c>
      <c r="AQ112" s="50">
        <v>43</v>
      </c>
      <c r="AR112" s="50">
        <v>23</v>
      </c>
      <c r="AS112">
        <v>192</v>
      </c>
      <c r="AT112">
        <v>110</v>
      </c>
      <c r="AU112">
        <v>3</v>
      </c>
      <c r="AV112">
        <v>89</v>
      </c>
      <c r="AW112">
        <v>58</v>
      </c>
      <c r="AX112">
        <v>109</v>
      </c>
      <c r="AY112">
        <v>34</v>
      </c>
      <c r="AZ112">
        <v>21</v>
      </c>
      <c r="BA112">
        <v>57</v>
      </c>
      <c r="BB112">
        <v>17</v>
      </c>
      <c r="BC112">
        <v>128</v>
      </c>
      <c r="BD112">
        <v>14</v>
      </c>
      <c r="BE112">
        <v>50</v>
      </c>
      <c r="BF112">
        <v>28</v>
      </c>
      <c r="BG112">
        <v>6</v>
      </c>
      <c r="BH112">
        <v>58</v>
      </c>
      <c r="BI112">
        <v>44</v>
      </c>
      <c r="BJ112">
        <v>31</v>
      </c>
      <c r="BK112">
        <v>57</v>
      </c>
      <c r="BL112">
        <v>116</v>
      </c>
      <c r="BM112">
        <v>143</v>
      </c>
      <c r="BN112">
        <v>48</v>
      </c>
      <c r="BO112">
        <v>239</v>
      </c>
      <c r="BP112">
        <v>31</v>
      </c>
      <c r="BQ112">
        <v>2</v>
      </c>
      <c r="BR112">
        <v>109</v>
      </c>
      <c r="BS112">
        <v>58</v>
      </c>
      <c r="BT112">
        <v>13</v>
      </c>
      <c r="BU112">
        <v>55</v>
      </c>
      <c r="BV112">
        <v>92</v>
      </c>
      <c r="BW112">
        <v>69</v>
      </c>
      <c r="BX112">
        <v>45</v>
      </c>
      <c r="BY112">
        <v>83</v>
      </c>
      <c r="BZ112">
        <v>17</v>
      </c>
      <c r="CA112">
        <v>26</v>
      </c>
      <c r="CB112">
        <v>14</v>
      </c>
      <c r="CC112">
        <v>46</v>
      </c>
      <c r="CD112">
        <v>56</v>
      </c>
      <c r="CE112">
        <v>21</v>
      </c>
      <c r="CF112">
        <v>35</v>
      </c>
      <c r="CG112">
        <v>24</v>
      </c>
    </row>
    <row r="113" spans="1:85" ht="12.75">
      <c r="A113" s="1" t="s">
        <v>124</v>
      </c>
      <c r="B113" s="35">
        <v>33.08</v>
      </c>
      <c r="C113" s="25">
        <v>33.74</v>
      </c>
      <c r="D113" s="63">
        <v>49.43</v>
      </c>
      <c r="E113" s="31">
        <v>40.04</v>
      </c>
      <c r="F113" s="62">
        <v>44.77</v>
      </c>
      <c r="G113" s="129">
        <v>57.653077738515904</v>
      </c>
      <c r="H113" s="134">
        <f t="shared" si="4"/>
        <v>70.21108901166282</v>
      </c>
      <c r="I113" s="17">
        <v>54.81</v>
      </c>
      <c r="J113" s="17">
        <v>83.21</v>
      </c>
      <c r="K113" s="17">
        <v>70.65732146239819</v>
      </c>
      <c r="L113" s="17">
        <v>72.16703458425313</v>
      </c>
      <c r="M113" s="94">
        <f t="shared" si="5"/>
        <v>96.48443318933414</v>
      </c>
      <c r="N113" s="78">
        <f t="shared" si="6"/>
        <v>6477</v>
      </c>
      <c r="O113" s="82">
        <f t="shared" si="7"/>
        <v>70</v>
      </c>
      <c r="P113" s="11">
        <v>62</v>
      </c>
      <c r="Q113" s="11">
        <v>68</v>
      </c>
      <c r="R113" s="11">
        <v>35</v>
      </c>
      <c r="S113" s="11">
        <v>44</v>
      </c>
      <c r="T113" s="50">
        <v>97</v>
      </c>
      <c r="U113" s="50">
        <v>158</v>
      </c>
      <c r="V113" s="50">
        <v>45</v>
      </c>
      <c r="W113" s="50">
        <v>50</v>
      </c>
      <c r="X113" s="50">
        <v>49</v>
      </c>
      <c r="Y113" s="50">
        <v>96</v>
      </c>
      <c r="Z113" s="50">
        <v>276</v>
      </c>
      <c r="AA113" s="50">
        <v>52</v>
      </c>
      <c r="AB113" s="50">
        <v>51</v>
      </c>
      <c r="AC113" s="50">
        <v>26</v>
      </c>
      <c r="AD113" s="50">
        <v>99</v>
      </c>
      <c r="AE113" s="50">
        <v>293</v>
      </c>
      <c r="AF113" s="50">
        <v>30</v>
      </c>
      <c r="AG113" s="50">
        <v>39</v>
      </c>
      <c r="AH113" s="50">
        <v>35</v>
      </c>
      <c r="AI113" s="50">
        <v>310</v>
      </c>
      <c r="AJ113" s="50">
        <v>103</v>
      </c>
      <c r="AK113" s="50">
        <v>95</v>
      </c>
      <c r="AL113" s="50">
        <v>49</v>
      </c>
      <c r="AM113" s="50">
        <v>42</v>
      </c>
      <c r="AN113" s="50">
        <v>53</v>
      </c>
      <c r="AO113">
        <v>67</v>
      </c>
      <c r="AP113" s="50">
        <v>96</v>
      </c>
      <c r="AQ113" s="50">
        <v>34</v>
      </c>
      <c r="AR113" s="50">
        <v>29</v>
      </c>
      <c r="AS113">
        <v>164</v>
      </c>
      <c r="AT113">
        <v>82</v>
      </c>
      <c r="AU113">
        <v>18</v>
      </c>
      <c r="AV113">
        <v>279</v>
      </c>
      <c r="AW113">
        <v>146</v>
      </c>
      <c r="AX113">
        <v>203</v>
      </c>
      <c r="AY113">
        <v>120</v>
      </c>
      <c r="AZ113">
        <v>88</v>
      </c>
      <c r="BA113">
        <v>236</v>
      </c>
      <c r="BB113">
        <v>26</v>
      </c>
      <c r="BC113">
        <v>119</v>
      </c>
      <c r="BD113">
        <v>29</v>
      </c>
      <c r="BE113">
        <v>60</v>
      </c>
      <c r="BF113">
        <v>47</v>
      </c>
      <c r="BG113">
        <v>13</v>
      </c>
      <c r="BH113">
        <v>215</v>
      </c>
      <c r="BI113">
        <v>111</v>
      </c>
      <c r="BJ113">
        <v>96</v>
      </c>
      <c r="BK113">
        <v>168</v>
      </c>
      <c r="BL113">
        <v>140</v>
      </c>
      <c r="BM113">
        <v>95</v>
      </c>
      <c r="BN113">
        <v>50</v>
      </c>
      <c r="BO113">
        <v>276</v>
      </c>
      <c r="BP113">
        <v>48</v>
      </c>
      <c r="BQ113">
        <v>8</v>
      </c>
      <c r="BR113">
        <v>216</v>
      </c>
      <c r="BS113">
        <v>189</v>
      </c>
      <c r="BT113">
        <v>60</v>
      </c>
      <c r="BU113">
        <v>105</v>
      </c>
      <c r="BV113">
        <v>105</v>
      </c>
      <c r="BW113">
        <v>75</v>
      </c>
      <c r="BX113">
        <v>44</v>
      </c>
      <c r="BY113">
        <v>78</v>
      </c>
      <c r="BZ113">
        <v>35</v>
      </c>
      <c r="CA113">
        <v>23</v>
      </c>
      <c r="CB113">
        <v>32</v>
      </c>
      <c r="CC113">
        <v>47</v>
      </c>
      <c r="CD113">
        <v>59</v>
      </c>
      <c r="CE113">
        <v>31</v>
      </c>
      <c r="CF113">
        <v>48</v>
      </c>
      <c r="CG113">
        <v>10</v>
      </c>
    </row>
    <row r="114" spans="1:77" ht="12.75">
      <c r="A114" s="1" t="s">
        <v>125</v>
      </c>
      <c r="B114" s="35"/>
      <c r="C114" s="107" t="s">
        <v>306</v>
      </c>
      <c r="D114" s="62">
        <v>0.02</v>
      </c>
      <c r="E114" s="106" t="s">
        <v>306</v>
      </c>
      <c r="F114" s="62">
        <v>0.04</v>
      </c>
      <c r="G114" s="129">
        <v>0.022944640753828034</v>
      </c>
      <c r="H114" s="134">
        <f t="shared" si="4"/>
        <v>0.0125</v>
      </c>
      <c r="I114" s="17"/>
      <c r="J114" s="17">
        <v>0.05</v>
      </c>
      <c r="K114" s="17"/>
      <c r="L114" s="17"/>
      <c r="M114" s="94">
        <f t="shared" si="5"/>
        <v>0.044689408610159395</v>
      </c>
      <c r="N114" s="78">
        <f t="shared" si="6"/>
        <v>3</v>
      </c>
      <c r="O114" s="82">
        <f t="shared" si="7"/>
        <v>3</v>
      </c>
      <c r="P114" s="11"/>
      <c r="Q114" s="11"/>
      <c r="R114" s="11"/>
      <c r="S114" s="11"/>
      <c r="BD114">
        <v>1</v>
      </c>
      <c r="BU114">
        <v>1</v>
      </c>
      <c r="BY114">
        <v>1</v>
      </c>
    </row>
    <row r="115" spans="1:82" ht="12.75">
      <c r="A115" s="1" t="s">
        <v>126</v>
      </c>
      <c r="B115" s="35">
        <v>1.48</v>
      </c>
      <c r="C115" s="25">
        <v>1.13</v>
      </c>
      <c r="D115" s="62">
        <v>0.87</v>
      </c>
      <c r="E115" s="31">
        <v>0.96</v>
      </c>
      <c r="F115" s="62">
        <v>1.04</v>
      </c>
      <c r="G115" s="129">
        <v>1.2495936395759721</v>
      </c>
      <c r="H115" s="134">
        <f t="shared" si="4"/>
        <v>0.7512975454551409</v>
      </c>
      <c r="I115" s="17">
        <v>0.46</v>
      </c>
      <c r="J115" s="17">
        <v>0.74</v>
      </c>
      <c r="K115" s="17">
        <v>0.7198333017616974</v>
      </c>
      <c r="L115" s="17">
        <v>1.0853568800588667</v>
      </c>
      <c r="M115" s="94">
        <f t="shared" si="5"/>
        <v>1.2364069715477433</v>
      </c>
      <c r="N115" s="78">
        <f t="shared" si="6"/>
        <v>83</v>
      </c>
      <c r="O115" s="82">
        <f t="shared" si="7"/>
        <v>37</v>
      </c>
      <c r="P115" s="11"/>
      <c r="Q115" s="11">
        <v>4</v>
      </c>
      <c r="R115" s="11">
        <v>1</v>
      </c>
      <c r="S115" s="11"/>
      <c r="U115" s="50">
        <v>2</v>
      </c>
      <c r="V115" s="50"/>
      <c r="W115" s="50"/>
      <c r="Y115" s="50">
        <v>9</v>
      </c>
      <c r="Z115" s="50">
        <v>3</v>
      </c>
      <c r="AA115" s="50">
        <v>2</v>
      </c>
      <c r="AC115" s="50">
        <v>3</v>
      </c>
      <c r="AI115" s="50">
        <v>1</v>
      </c>
      <c r="AJ115">
        <v>2</v>
      </c>
      <c r="AK115" s="50">
        <v>2</v>
      </c>
      <c r="AL115">
        <v>1</v>
      </c>
      <c r="AQ115">
        <v>2</v>
      </c>
      <c r="AR115">
        <v>1</v>
      </c>
      <c r="AS115">
        <v>3</v>
      </c>
      <c r="AT115">
        <v>3</v>
      </c>
      <c r="AV115">
        <v>1</v>
      </c>
      <c r="AW115">
        <v>1</v>
      </c>
      <c r="AX115">
        <v>1</v>
      </c>
      <c r="AY115">
        <v>1</v>
      </c>
      <c r="AZ115">
        <v>1</v>
      </c>
      <c r="BA115">
        <v>3</v>
      </c>
      <c r="BC115">
        <v>6</v>
      </c>
      <c r="BD115">
        <v>2</v>
      </c>
      <c r="BH115">
        <v>1</v>
      </c>
      <c r="BI115">
        <v>1</v>
      </c>
      <c r="BK115">
        <v>1</v>
      </c>
      <c r="BM115">
        <v>1</v>
      </c>
      <c r="BO115">
        <v>2</v>
      </c>
      <c r="BP115">
        <v>1</v>
      </c>
      <c r="BR115">
        <v>1</v>
      </c>
      <c r="BV115">
        <v>2</v>
      </c>
      <c r="BW115">
        <v>1</v>
      </c>
      <c r="BX115">
        <v>6</v>
      </c>
      <c r="BY115">
        <v>7</v>
      </c>
      <c r="CA115">
        <v>1</v>
      </c>
      <c r="CB115">
        <v>2</v>
      </c>
      <c r="CD115">
        <v>1</v>
      </c>
    </row>
    <row r="116" spans="1:57" ht="12.75">
      <c r="A116" s="1" t="s">
        <v>127</v>
      </c>
      <c r="B116" s="35">
        <v>0.09</v>
      </c>
      <c r="C116" s="25">
        <v>0.04</v>
      </c>
      <c r="D116" s="62">
        <v>0.11</v>
      </c>
      <c r="E116" s="31">
        <v>0.09</v>
      </c>
      <c r="F116" s="63">
        <v>0.1</v>
      </c>
      <c r="G116" s="129">
        <v>0.19702944640753828</v>
      </c>
      <c r="H116" s="134">
        <f t="shared" si="4"/>
        <v>0.14809219433464066</v>
      </c>
      <c r="I116" s="17">
        <v>0.1</v>
      </c>
      <c r="J116" s="17">
        <v>0.08</v>
      </c>
      <c r="K116" s="17">
        <v>0.2652017427543095</v>
      </c>
      <c r="L116" s="17">
        <v>0.14716703458425312</v>
      </c>
      <c r="M116" s="94">
        <f t="shared" si="5"/>
        <v>0.11917175629375838</v>
      </c>
      <c r="N116" s="78">
        <f t="shared" si="6"/>
        <v>8</v>
      </c>
      <c r="O116" s="82">
        <f t="shared" si="7"/>
        <v>6</v>
      </c>
      <c r="P116" s="11"/>
      <c r="Q116" s="11"/>
      <c r="R116" s="11"/>
      <c r="S116" s="11"/>
      <c r="T116" s="50"/>
      <c r="AA116" s="50"/>
      <c r="AC116" s="50"/>
      <c r="AD116">
        <v>1</v>
      </c>
      <c r="AE116" s="50"/>
      <c r="AF116" s="50">
        <v>1</v>
      </c>
      <c r="AG116" s="50"/>
      <c r="AH116" s="50">
        <v>2</v>
      </c>
      <c r="AO116">
        <v>2</v>
      </c>
      <c r="AX116">
        <v>1</v>
      </c>
      <c r="BE116">
        <v>1</v>
      </c>
    </row>
    <row r="117" spans="1:85" ht="12.75">
      <c r="A117" s="1" t="s">
        <v>128</v>
      </c>
      <c r="B117" s="35">
        <v>2.66</v>
      </c>
      <c r="C117" s="25">
        <v>1.93</v>
      </c>
      <c r="D117" s="62">
        <v>1.99</v>
      </c>
      <c r="E117" s="31">
        <v>2.07</v>
      </c>
      <c r="F117" s="63">
        <v>1.7</v>
      </c>
      <c r="G117" s="129">
        <v>2.141689045936396</v>
      </c>
      <c r="H117" s="134">
        <f t="shared" si="4"/>
        <v>3.740907291110417</v>
      </c>
      <c r="I117" s="17">
        <v>1.51</v>
      </c>
      <c r="J117" s="17">
        <v>7.06</v>
      </c>
      <c r="K117" s="17">
        <v>1.6290964197764728</v>
      </c>
      <c r="L117" s="17">
        <v>4.764532744665194</v>
      </c>
      <c r="M117" s="94">
        <f t="shared" si="5"/>
        <v>4.42425145240578</v>
      </c>
      <c r="N117" s="78">
        <f t="shared" si="6"/>
        <v>297</v>
      </c>
      <c r="O117" s="82">
        <f t="shared" si="7"/>
        <v>53</v>
      </c>
      <c r="P117" s="11">
        <v>3</v>
      </c>
      <c r="Q117" s="11">
        <v>5</v>
      </c>
      <c r="R117" s="11">
        <v>1</v>
      </c>
      <c r="S117" s="11"/>
      <c r="T117" s="50">
        <v>10</v>
      </c>
      <c r="U117" s="50">
        <v>1</v>
      </c>
      <c r="V117" s="50">
        <v>2</v>
      </c>
      <c r="W117" s="50">
        <v>1</v>
      </c>
      <c r="X117" s="50">
        <v>5</v>
      </c>
      <c r="Y117" s="50"/>
      <c r="Z117" s="50">
        <v>8</v>
      </c>
      <c r="AA117" s="50">
        <v>2</v>
      </c>
      <c r="AC117" s="50">
        <v>12</v>
      </c>
      <c r="AD117">
        <v>11</v>
      </c>
      <c r="AE117" s="50"/>
      <c r="AF117" s="50">
        <v>14</v>
      </c>
      <c r="AG117" s="50">
        <v>1</v>
      </c>
      <c r="AH117" s="50">
        <v>14</v>
      </c>
      <c r="AI117" s="50">
        <v>2</v>
      </c>
      <c r="AJ117" s="50">
        <v>3</v>
      </c>
      <c r="AK117" s="50">
        <v>7</v>
      </c>
      <c r="AN117">
        <v>2</v>
      </c>
      <c r="AO117">
        <v>1</v>
      </c>
      <c r="AQ117">
        <v>22</v>
      </c>
      <c r="AS117">
        <v>4</v>
      </c>
      <c r="AT117">
        <v>3</v>
      </c>
      <c r="AU117">
        <v>1</v>
      </c>
      <c r="AV117">
        <v>6</v>
      </c>
      <c r="AW117">
        <v>1</v>
      </c>
      <c r="AX117">
        <v>2</v>
      </c>
      <c r="AY117">
        <v>3</v>
      </c>
      <c r="BB117">
        <v>18</v>
      </c>
      <c r="BC117">
        <v>2</v>
      </c>
      <c r="BD117">
        <v>11</v>
      </c>
      <c r="BE117">
        <v>8</v>
      </c>
      <c r="BG117">
        <v>2</v>
      </c>
      <c r="BH117">
        <v>3</v>
      </c>
      <c r="BJ117">
        <v>3</v>
      </c>
      <c r="BK117">
        <v>5</v>
      </c>
      <c r="BL117">
        <v>3</v>
      </c>
      <c r="BM117">
        <v>7</v>
      </c>
      <c r="BN117">
        <v>12</v>
      </c>
      <c r="BO117">
        <v>7</v>
      </c>
      <c r="BP117">
        <v>3</v>
      </c>
      <c r="BR117">
        <v>9</v>
      </c>
      <c r="BS117">
        <v>6</v>
      </c>
      <c r="BT117">
        <v>3</v>
      </c>
      <c r="BU117">
        <v>9</v>
      </c>
      <c r="BV117">
        <v>6</v>
      </c>
      <c r="BW117">
        <v>16</v>
      </c>
      <c r="BX117">
        <v>4</v>
      </c>
      <c r="BY117">
        <v>6</v>
      </c>
      <c r="CC117">
        <v>4</v>
      </c>
      <c r="CD117">
        <v>1</v>
      </c>
      <c r="CF117">
        <v>1</v>
      </c>
      <c r="CG117">
        <v>1</v>
      </c>
    </row>
    <row r="118" spans="1:84" ht="12.75">
      <c r="A118" s="1" t="s">
        <v>129</v>
      </c>
      <c r="B118" s="35">
        <v>4.56</v>
      </c>
      <c r="C118" s="25">
        <v>5.73</v>
      </c>
      <c r="D118" s="62">
        <v>7.09</v>
      </c>
      <c r="E118" s="31">
        <v>12.12</v>
      </c>
      <c r="F118" s="62">
        <v>10.94</v>
      </c>
      <c r="G118" s="129">
        <v>12.16944522968198</v>
      </c>
      <c r="H118" s="134">
        <f t="shared" si="4"/>
        <v>15.40755131018108</v>
      </c>
      <c r="I118" s="17">
        <v>13.84</v>
      </c>
      <c r="J118" s="17">
        <v>14.42</v>
      </c>
      <c r="K118" s="17">
        <v>17.200227315779504</v>
      </c>
      <c r="L118" s="17">
        <v>16.169977924944813</v>
      </c>
      <c r="M118" s="94">
        <f t="shared" si="5"/>
        <v>14.524057798301804</v>
      </c>
      <c r="N118" s="78">
        <f t="shared" si="6"/>
        <v>975</v>
      </c>
      <c r="O118" s="82">
        <f t="shared" si="7"/>
        <v>62</v>
      </c>
      <c r="P118" s="11">
        <v>13</v>
      </c>
      <c r="Q118" s="11">
        <v>10</v>
      </c>
      <c r="R118" s="11">
        <v>8</v>
      </c>
      <c r="S118" s="11">
        <v>4</v>
      </c>
      <c r="T118" s="50">
        <v>17</v>
      </c>
      <c r="U118" s="50">
        <v>27</v>
      </c>
      <c r="V118" s="50">
        <v>2</v>
      </c>
      <c r="W118" s="50"/>
      <c r="X118" s="50">
        <v>4</v>
      </c>
      <c r="Z118" s="50">
        <v>28</v>
      </c>
      <c r="AA118" s="50">
        <v>28</v>
      </c>
      <c r="AB118">
        <v>9</v>
      </c>
      <c r="AC118" s="50">
        <v>4</v>
      </c>
      <c r="AD118" s="50">
        <v>11</v>
      </c>
      <c r="AE118" s="50">
        <v>46</v>
      </c>
      <c r="AF118" s="50">
        <v>2</v>
      </c>
      <c r="AG118" s="50">
        <v>3</v>
      </c>
      <c r="AH118" s="50">
        <v>9</v>
      </c>
      <c r="AI118" s="50">
        <v>52</v>
      </c>
      <c r="AJ118" s="50">
        <v>19</v>
      </c>
      <c r="AK118" s="50"/>
      <c r="AL118" s="50">
        <v>1</v>
      </c>
      <c r="AM118" s="50">
        <v>12</v>
      </c>
      <c r="AN118" s="50">
        <v>1</v>
      </c>
      <c r="AO118">
        <v>22</v>
      </c>
      <c r="AP118" s="50">
        <v>29</v>
      </c>
      <c r="AQ118" s="50">
        <v>4</v>
      </c>
      <c r="AR118" s="50"/>
      <c r="AT118">
        <v>12</v>
      </c>
      <c r="AU118">
        <v>8</v>
      </c>
      <c r="AV118">
        <v>17</v>
      </c>
      <c r="AW118">
        <v>25</v>
      </c>
      <c r="AX118">
        <v>27</v>
      </c>
      <c r="AY118">
        <v>46</v>
      </c>
      <c r="AZ118">
        <v>9</v>
      </c>
      <c r="BA118">
        <v>8</v>
      </c>
      <c r="BB118">
        <v>21</v>
      </c>
      <c r="BC118">
        <v>18</v>
      </c>
      <c r="BD118">
        <v>1</v>
      </c>
      <c r="BE118">
        <v>8</v>
      </c>
      <c r="BF118">
        <v>1</v>
      </c>
      <c r="BG118">
        <v>4</v>
      </c>
      <c r="BH118">
        <v>41</v>
      </c>
      <c r="BI118">
        <v>34</v>
      </c>
      <c r="BJ118">
        <v>21</v>
      </c>
      <c r="BK118">
        <v>26</v>
      </c>
      <c r="BL118">
        <v>6</v>
      </c>
      <c r="BM118">
        <v>18</v>
      </c>
      <c r="BN118">
        <v>8</v>
      </c>
      <c r="BO118">
        <v>45</v>
      </c>
      <c r="BP118">
        <v>12</v>
      </c>
      <c r="BQ118">
        <v>37</v>
      </c>
      <c r="BR118">
        <v>14</v>
      </c>
      <c r="BS118">
        <v>25</v>
      </c>
      <c r="BT118">
        <v>17</v>
      </c>
      <c r="BU118">
        <v>28</v>
      </c>
      <c r="BV118">
        <v>18</v>
      </c>
      <c r="BW118">
        <v>2</v>
      </c>
      <c r="BZ118">
        <v>13</v>
      </c>
      <c r="CA118">
        <v>1</v>
      </c>
      <c r="CB118">
        <v>1</v>
      </c>
      <c r="CC118">
        <v>9</v>
      </c>
      <c r="CD118">
        <v>13</v>
      </c>
      <c r="CE118">
        <v>7</v>
      </c>
      <c r="CF118">
        <v>9</v>
      </c>
    </row>
    <row r="119" spans="1:23" ht="12.75">
      <c r="A119" s="1" t="s">
        <v>130</v>
      </c>
      <c r="B119" s="35">
        <v>0.01</v>
      </c>
      <c r="C119" s="25">
        <v>0.02</v>
      </c>
      <c r="D119" s="105" t="s">
        <v>306</v>
      </c>
      <c r="E119" s="31">
        <v>0.03</v>
      </c>
      <c r="F119" s="62">
        <v>0.04</v>
      </c>
      <c r="G119" s="129">
        <v>0.006999999999999999</v>
      </c>
      <c r="H119" s="134">
        <f t="shared" si="4"/>
        <v>0.02089587932303164</v>
      </c>
      <c r="I119" s="17">
        <v>0.01</v>
      </c>
      <c r="J119" s="17"/>
      <c r="K119" s="17"/>
      <c r="L119" s="17">
        <v>0.07358351729212656</v>
      </c>
      <c r="M119" s="94">
        <f t="shared" si="5"/>
        <v>0</v>
      </c>
      <c r="N119" s="78">
        <f t="shared" si="6"/>
        <v>0</v>
      </c>
      <c r="O119" s="82">
        <f t="shared" si="7"/>
        <v>0</v>
      </c>
      <c r="P119" s="11"/>
      <c r="Q119" s="11"/>
      <c r="R119" s="11"/>
      <c r="S119" s="11"/>
      <c r="U119" s="19"/>
      <c r="V119" s="19"/>
      <c r="W119" s="19"/>
    </row>
    <row r="120" spans="1:84" ht="12.75">
      <c r="A120" s="1" t="s">
        <v>131</v>
      </c>
      <c r="B120" s="36">
        <v>90.6</v>
      </c>
      <c r="C120" s="25">
        <v>44.43</v>
      </c>
      <c r="D120" s="63">
        <v>15.29</v>
      </c>
      <c r="E120" s="31">
        <v>13.13</v>
      </c>
      <c r="F120" s="62">
        <v>15.94</v>
      </c>
      <c r="G120" s="129">
        <v>37.92022732626619</v>
      </c>
      <c r="H120" s="134">
        <f t="shared" si="4"/>
        <v>40.46591106903463</v>
      </c>
      <c r="I120" s="17">
        <v>23.74310239117106</v>
      </c>
      <c r="J120" s="17">
        <v>56.49</v>
      </c>
      <c r="K120" s="17">
        <v>35.309717749573785</v>
      </c>
      <c r="L120" s="17">
        <v>46.32082413539367</v>
      </c>
      <c r="M120" s="94">
        <f t="shared" si="5"/>
        <v>44.048860420080445</v>
      </c>
      <c r="N120" s="78">
        <f t="shared" si="6"/>
        <v>2957</v>
      </c>
      <c r="O120" s="82">
        <f t="shared" si="7"/>
        <v>45</v>
      </c>
      <c r="P120" s="11">
        <v>85</v>
      </c>
      <c r="Q120" s="11"/>
      <c r="R120" s="11">
        <v>11</v>
      </c>
      <c r="S120" s="11"/>
      <c r="T120" s="50">
        <v>23</v>
      </c>
      <c r="U120" s="50">
        <v>65</v>
      </c>
      <c r="V120" s="50"/>
      <c r="W120" s="50"/>
      <c r="X120" s="50">
        <v>165</v>
      </c>
      <c r="AA120" s="50"/>
      <c r="AC120" s="50"/>
      <c r="AD120">
        <v>19</v>
      </c>
      <c r="AE120" s="50">
        <v>87</v>
      </c>
      <c r="AF120" s="50">
        <v>1</v>
      </c>
      <c r="AG120" s="50">
        <v>90</v>
      </c>
      <c r="AH120" s="50">
        <v>57</v>
      </c>
      <c r="AI120" s="50">
        <v>2</v>
      </c>
      <c r="AJ120" s="50">
        <v>24</v>
      </c>
      <c r="AL120">
        <v>6</v>
      </c>
      <c r="AM120" s="50">
        <v>65</v>
      </c>
      <c r="AP120">
        <v>54</v>
      </c>
      <c r="AQ120">
        <v>21</v>
      </c>
      <c r="AT120">
        <v>82</v>
      </c>
      <c r="AU120">
        <v>9</v>
      </c>
      <c r="AV120">
        <v>50</v>
      </c>
      <c r="AW120">
        <v>300</v>
      </c>
      <c r="AX120">
        <v>50</v>
      </c>
      <c r="AY120">
        <v>34</v>
      </c>
      <c r="BG120">
        <v>310</v>
      </c>
      <c r="BH120">
        <v>133</v>
      </c>
      <c r="BI120">
        <v>39</v>
      </c>
      <c r="BJ120">
        <v>16</v>
      </c>
      <c r="BK120">
        <v>54</v>
      </c>
      <c r="BM120">
        <v>27</v>
      </c>
      <c r="BN120">
        <v>24</v>
      </c>
      <c r="BO120">
        <v>12</v>
      </c>
      <c r="BP120">
        <v>151</v>
      </c>
      <c r="BQ120">
        <v>180</v>
      </c>
      <c r="BR120">
        <v>7</v>
      </c>
      <c r="BS120">
        <v>16</v>
      </c>
      <c r="BT120">
        <v>1</v>
      </c>
      <c r="BU120">
        <v>34</v>
      </c>
      <c r="BV120">
        <v>108</v>
      </c>
      <c r="BW120">
        <v>3</v>
      </c>
      <c r="BY120">
        <v>40</v>
      </c>
      <c r="BZ120">
        <v>290</v>
      </c>
      <c r="CA120">
        <v>115</v>
      </c>
      <c r="CC120">
        <v>34</v>
      </c>
      <c r="CD120">
        <v>2</v>
      </c>
      <c r="CE120">
        <v>2</v>
      </c>
      <c r="CF120">
        <v>59</v>
      </c>
    </row>
    <row r="121" spans="1:32" ht="12.75">
      <c r="A121" s="1" t="s">
        <v>132</v>
      </c>
      <c r="B121" s="35">
        <v>0.25</v>
      </c>
      <c r="C121" s="25">
        <v>0.05</v>
      </c>
      <c r="D121" s="62">
        <v>0.03</v>
      </c>
      <c r="E121" s="31">
        <v>0.02</v>
      </c>
      <c r="F121" s="105" t="s">
        <v>306</v>
      </c>
      <c r="G121" s="129">
        <v>0.01</v>
      </c>
      <c r="H121" s="134">
        <f t="shared" si="4"/>
        <v>0.00919793966151582</v>
      </c>
      <c r="I121" s="17"/>
      <c r="J121" s="17"/>
      <c r="K121" s="17"/>
      <c r="L121" s="17">
        <v>0.03679175864606328</v>
      </c>
      <c r="M121" s="94">
        <f t="shared" si="5"/>
        <v>0</v>
      </c>
      <c r="N121" s="78">
        <f t="shared" si="6"/>
        <v>0</v>
      </c>
      <c r="O121" s="82">
        <f t="shared" si="7"/>
        <v>0</v>
      </c>
      <c r="P121" s="11"/>
      <c r="Q121" s="11"/>
      <c r="R121" s="11"/>
      <c r="S121" s="11"/>
      <c r="U121" s="19"/>
      <c r="V121" s="19"/>
      <c r="W121" s="19"/>
      <c r="AE121" s="50"/>
      <c r="AF121" s="50"/>
    </row>
    <row r="122" spans="1:85" ht="12.75">
      <c r="A122" s="1" t="s">
        <v>133</v>
      </c>
      <c r="B122" s="35">
        <v>47.42</v>
      </c>
      <c r="C122" s="25">
        <v>53.63</v>
      </c>
      <c r="D122" s="63">
        <v>40.11</v>
      </c>
      <c r="E122" s="31">
        <v>41.99</v>
      </c>
      <c r="F122" s="62">
        <v>24.56</v>
      </c>
      <c r="G122" s="129">
        <v>23.514391048292115</v>
      </c>
      <c r="H122" s="134">
        <f t="shared" si="4"/>
        <v>29.88316734981275</v>
      </c>
      <c r="I122" s="17">
        <v>21.26</v>
      </c>
      <c r="J122" s="17">
        <v>31.97</v>
      </c>
      <c r="K122" s="17">
        <v>32.619814358780076</v>
      </c>
      <c r="L122" s="17">
        <v>33.68285504047093</v>
      </c>
      <c r="M122" s="94">
        <f t="shared" si="5"/>
        <v>25.681513481304933</v>
      </c>
      <c r="N122" s="78">
        <f t="shared" si="6"/>
        <v>1724</v>
      </c>
      <c r="O122" s="82">
        <f t="shared" si="7"/>
        <v>68</v>
      </c>
      <c r="P122" s="11">
        <v>99</v>
      </c>
      <c r="Q122" s="11">
        <v>20</v>
      </c>
      <c r="R122" s="11">
        <v>8</v>
      </c>
      <c r="S122" s="11">
        <v>2</v>
      </c>
      <c r="T122" s="50">
        <v>5</v>
      </c>
      <c r="U122" s="50">
        <v>33</v>
      </c>
      <c r="V122" s="50">
        <v>1</v>
      </c>
      <c r="W122" s="50">
        <v>1</v>
      </c>
      <c r="X122" s="50">
        <v>26</v>
      </c>
      <c r="Y122" s="50">
        <v>1</v>
      </c>
      <c r="Z122" s="50">
        <v>3</v>
      </c>
      <c r="AA122" s="50">
        <v>28</v>
      </c>
      <c r="AB122" s="50">
        <v>1</v>
      </c>
      <c r="AC122" s="50"/>
      <c r="AD122" s="50">
        <v>11</v>
      </c>
      <c r="AE122" s="50">
        <v>134</v>
      </c>
      <c r="AF122" s="50">
        <v>2</v>
      </c>
      <c r="AG122" s="50">
        <v>13</v>
      </c>
      <c r="AH122" s="50">
        <v>51</v>
      </c>
      <c r="AI122" s="50">
        <v>18</v>
      </c>
      <c r="AJ122" s="50">
        <v>36</v>
      </c>
      <c r="AK122" s="50">
        <v>3</v>
      </c>
      <c r="AL122" s="50">
        <v>4</v>
      </c>
      <c r="AM122" s="50">
        <v>35</v>
      </c>
      <c r="AN122" s="50">
        <v>2</v>
      </c>
      <c r="AO122">
        <v>46</v>
      </c>
      <c r="AP122" s="50">
        <v>34</v>
      </c>
      <c r="AQ122" s="50">
        <v>21</v>
      </c>
      <c r="AR122" s="50"/>
      <c r="AS122">
        <v>1</v>
      </c>
      <c r="AT122">
        <v>62</v>
      </c>
      <c r="AU122">
        <v>8</v>
      </c>
      <c r="AV122">
        <v>33</v>
      </c>
      <c r="AW122">
        <v>16</v>
      </c>
      <c r="AX122">
        <v>92</v>
      </c>
      <c r="AY122">
        <v>36</v>
      </c>
      <c r="AZ122">
        <v>11</v>
      </c>
      <c r="BA122">
        <v>19</v>
      </c>
      <c r="BB122">
        <v>16</v>
      </c>
      <c r="BC122">
        <v>18</v>
      </c>
      <c r="BD122">
        <v>2</v>
      </c>
      <c r="BE122">
        <v>15</v>
      </c>
      <c r="BF122">
        <v>32</v>
      </c>
      <c r="BG122">
        <v>62</v>
      </c>
      <c r="BH122">
        <v>33</v>
      </c>
      <c r="BI122">
        <v>29</v>
      </c>
      <c r="BJ122">
        <v>13</v>
      </c>
      <c r="BK122">
        <v>12</v>
      </c>
      <c r="BL122">
        <v>12</v>
      </c>
      <c r="BM122">
        <v>15</v>
      </c>
      <c r="BN122">
        <v>16</v>
      </c>
      <c r="BO122">
        <v>164</v>
      </c>
      <c r="BP122">
        <v>41</v>
      </c>
      <c r="BQ122">
        <v>16</v>
      </c>
      <c r="BR122">
        <v>34</v>
      </c>
      <c r="BS122">
        <v>13</v>
      </c>
      <c r="BT122">
        <v>3</v>
      </c>
      <c r="BU122">
        <v>31</v>
      </c>
      <c r="BV122">
        <v>59</v>
      </c>
      <c r="BW122">
        <v>14</v>
      </c>
      <c r="BX122">
        <v>27</v>
      </c>
      <c r="BY122">
        <v>10</v>
      </c>
      <c r="BZ122">
        <v>34</v>
      </c>
      <c r="CA122">
        <v>23</v>
      </c>
      <c r="CB122">
        <v>21</v>
      </c>
      <c r="CC122">
        <v>17</v>
      </c>
      <c r="CD122">
        <v>6</v>
      </c>
      <c r="CE122">
        <v>1</v>
      </c>
      <c r="CF122">
        <v>17</v>
      </c>
      <c r="CG122">
        <v>2</v>
      </c>
    </row>
    <row r="123" spans="1:85" ht="12.75">
      <c r="A123" s="1" t="s">
        <v>134</v>
      </c>
      <c r="B123" s="35">
        <v>0.03</v>
      </c>
      <c r="C123" s="25">
        <v>0.18</v>
      </c>
      <c r="D123" s="62">
        <v>0.28</v>
      </c>
      <c r="E123" s="31">
        <v>0.75</v>
      </c>
      <c r="F123" s="63">
        <v>0.9</v>
      </c>
      <c r="G123" s="129">
        <v>2.4040471142520614</v>
      </c>
      <c r="H123" s="134">
        <f t="shared" si="4"/>
        <v>4.6726645300405165</v>
      </c>
      <c r="I123" s="17">
        <v>2.73</v>
      </c>
      <c r="J123" s="17">
        <v>4.82</v>
      </c>
      <c r="K123" s="17">
        <v>6.118583064974427</v>
      </c>
      <c r="L123" s="17">
        <v>5.022075055187638</v>
      </c>
      <c r="M123" s="94">
        <f t="shared" si="5"/>
        <v>7.969611202145092</v>
      </c>
      <c r="N123" s="78">
        <f t="shared" si="6"/>
        <v>535</v>
      </c>
      <c r="O123" s="82">
        <f t="shared" si="7"/>
        <v>54</v>
      </c>
      <c r="P123" s="11">
        <v>2</v>
      </c>
      <c r="Q123" s="11">
        <v>6</v>
      </c>
      <c r="R123" s="11">
        <v>9</v>
      </c>
      <c r="S123" s="11">
        <v>5</v>
      </c>
      <c r="T123">
        <v>1</v>
      </c>
      <c r="U123" s="50"/>
      <c r="V123" s="50">
        <v>2</v>
      </c>
      <c r="W123" s="50"/>
      <c r="X123">
        <v>5</v>
      </c>
      <c r="Y123" s="50">
        <v>7</v>
      </c>
      <c r="Z123" s="50">
        <v>15</v>
      </c>
      <c r="AA123" s="50">
        <v>23</v>
      </c>
      <c r="AB123" s="50">
        <v>4</v>
      </c>
      <c r="AC123" s="50">
        <v>7</v>
      </c>
      <c r="AD123">
        <v>5</v>
      </c>
      <c r="AE123" s="50">
        <v>15</v>
      </c>
      <c r="AF123" s="50">
        <v>8</v>
      </c>
      <c r="AG123" s="50">
        <v>6</v>
      </c>
      <c r="AH123" s="50">
        <v>7</v>
      </c>
      <c r="AI123" s="50">
        <v>4</v>
      </c>
      <c r="AJ123" s="50">
        <v>3</v>
      </c>
      <c r="AK123" s="50">
        <v>3</v>
      </c>
      <c r="AL123">
        <v>1</v>
      </c>
      <c r="AN123">
        <v>2</v>
      </c>
      <c r="AO123">
        <v>1</v>
      </c>
      <c r="AP123">
        <v>2</v>
      </c>
      <c r="AQ123">
        <v>7</v>
      </c>
      <c r="AR123">
        <v>3</v>
      </c>
      <c r="AS123">
        <v>8</v>
      </c>
      <c r="AT123">
        <v>4</v>
      </c>
      <c r="AU123">
        <v>7</v>
      </c>
      <c r="AZ123">
        <v>5</v>
      </c>
      <c r="BA123">
        <v>7</v>
      </c>
      <c r="BB123">
        <v>1</v>
      </c>
      <c r="BC123">
        <v>4</v>
      </c>
      <c r="BD123">
        <v>3</v>
      </c>
      <c r="BE123">
        <v>3</v>
      </c>
      <c r="BG123">
        <v>1</v>
      </c>
      <c r="BI123">
        <v>1</v>
      </c>
      <c r="BL123">
        <v>4</v>
      </c>
      <c r="BM123">
        <v>2</v>
      </c>
      <c r="BN123">
        <v>7</v>
      </c>
      <c r="BO123">
        <v>268</v>
      </c>
      <c r="BP123">
        <v>9</v>
      </c>
      <c r="BT123">
        <v>1</v>
      </c>
      <c r="BV123">
        <v>2</v>
      </c>
      <c r="BW123">
        <v>5</v>
      </c>
      <c r="BX123">
        <v>2</v>
      </c>
      <c r="BY123">
        <v>1</v>
      </c>
      <c r="BZ123">
        <v>1</v>
      </c>
      <c r="CA123">
        <v>11</v>
      </c>
      <c r="CB123">
        <v>7</v>
      </c>
      <c r="CC123">
        <v>7</v>
      </c>
      <c r="CE123">
        <v>4</v>
      </c>
      <c r="CF123">
        <v>4</v>
      </c>
      <c r="CG123">
        <v>3</v>
      </c>
    </row>
    <row r="124" spans="1:78" ht="12.75">
      <c r="A124" s="1" t="s">
        <v>135</v>
      </c>
      <c r="B124" s="36">
        <v>2.5</v>
      </c>
      <c r="C124" s="28">
        <v>1.02</v>
      </c>
      <c r="D124" s="62">
        <v>0.46</v>
      </c>
      <c r="E124" s="31">
        <v>0.13</v>
      </c>
      <c r="F124" s="62">
        <v>0.01</v>
      </c>
      <c r="G124" s="129">
        <v>0.099</v>
      </c>
      <c r="H124" s="134">
        <f t="shared" si="4"/>
        <v>0.2600800340973669</v>
      </c>
      <c r="I124" s="17">
        <v>0.15</v>
      </c>
      <c r="J124" s="17"/>
      <c r="K124" s="17">
        <v>0.8903201363894677</v>
      </c>
      <c r="L124" s="17"/>
      <c r="M124" s="94">
        <f t="shared" si="5"/>
        <v>0.9235811112766275</v>
      </c>
      <c r="N124" s="78">
        <f t="shared" si="6"/>
        <v>62</v>
      </c>
      <c r="O124" s="82">
        <f t="shared" si="7"/>
        <v>5</v>
      </c>
      <c r="P124" s="11"/>
      <c r="Q124" s="11"/>
      <c r="R124" s="11"/>
      <c r="S124" s="11"/>
      <c r="U124" s="50"/>
      <c r="V124" s="50"/>
      <c r="W124" s="50"/>
      <c r="AH124" s="50">
        <v>1</v>
      </c>
      <c r="AQ124">
        <v>8</v>
      </c>
      <c r="BQ124">
        <v>46</v>
      </c>
      <c r="BV124">
        <v>2</v>
      </c>
      <c r="BZ124">
        <v>5</v>
      </c>
    </row>
    <row r="125" spans="1:84" ht="12.75">
      <c r="A125" s="1" t="s">
        <v>136</v>
      </c>
      <c r="B125" s="35">
        <v>27.78</v>
      </c>
      <c r="C125" s="25">
        <v>43.99</v>
      </c>
      <c r="D125" s="63">
        <v>62.92</v>
      </c>
      <c r="E125" s="32">
        <v>37.8</v>
      </c>
      <c r="F125" s="63">
        <v>16.8</v>
      </c>
      <c r="G125" s="129">
        <v>10.316457008244994</v>
      </c>
      <c r="H125" s="134">
        <f t="shared" si="4"/>
        <v>13.037997023972558</v>
      </c>
      <c r="I125" s="17">
        <v>9.7</v>
      </c>
      <c r="J125" s="17">
        <v>15.17</v>
      </c>
      <c r="K125" s="17">
        <v>14.680810759613564</v>
      </c>
      <c r="L125" s="17">
        <v>12.601177336276674</v>
      </c>
      <c r="M125" s="94">
        <f t="shared" si="5"/>
        <v>9.682705198867868</v>
      </c>
      <c r="N125" s="78">
        <f t="shared" si="6"/>
        <v>650</v>
      </c>
      <c r="O125" s="82">
        <f t="shared" si="7"/>
        <v>40</v>
      </c>
      <c r="P125" s="11">
        <v>17</v>
      </c>
      <c r="Q125" s="11"/>
      <c r="R125" s="11"/>
      <c r="S125" s="11">
        <v>2</v>
      </c>
      <c r="T125">
        <v>3</v>
      </c>
      <c r="U125" s="19">
        <v>46</v>
      </c>
      <c r="V125" s="19"/>
      <c r="W125" s="19"/>
      <c r="Z125">
        <v>1</v>
      </c>
      <c r="AA125" s="50">
        <v>3</v>
      </c>
      <c r="AC125" s="50"/>
      <c r="AD125">
        <v>7</v>
      </c>
      <c r="AE125" s="50">
        <v>27</v>
      </c>
      <c r="AF125" s="50"/>
      <c r="AI125" s="50">
        <v>63</v>
      </c>
      <c r="AJ125" s="50">
        <v>1</v>
      </c>
      <c r="AM125">
        <v>18</v>
      </c>
      <c r="AO125">
        <v>1</v>
      </c>
      <c r="AP125">
        <v>11</v>
      </c>
      <c r="AQ125">
        <v>2</v>
      </c>
      <c r="AS125">
        <v>3</v>
      </c>
      <c r="AV125">
        <v>15</v>
      </c>
      <c r="AW125">
        <v>3</v>
      </c>
      <c r="AX125">
        <v>48</v>
      </c>
      <c r="AY125">
        <v>5</v>
      </c>
      <c r="AZ125">
        <v>25</v>
      </c>
      <c r="BA125">
        <v>48</v>
      </c>
      <c r="BC125">
        <v>18</v>
      </c>
      <c r="BH125">
        <v>45</v>
      </c>
      <c r="BI125">
        <v>32</v>
      </c>
      <c r="BJ125">
        <v>16</v>
      </c>
      <c r="BK125">
        <v>3</v>
      </c>
      <c r="BM125">
        <v>9</v>
      </c>
      <c r="BN125">
        <v>8</v>
      </c>
      <c r="BP125">
        <v>17</v>
      </c>
      <c r="BQ125">
        <v>6</v>
      </c>
      <c r="BR125">
        <v>14</v>
      </c>
      <c r="BS125">
        <v>6</v>
      </c>
      <c r="BT125">
        <v>11</v>
      </c>
      <c r="BU125">
        <v>70</v>
      </c>
      <c r="BV125">
        <v>14</v>
      </c>
      <c r="BZ125">
        <v>15</v>
      </c>
      <c r="CB125">
        <v>5</v>
      </c>
      <c r="CC125">
        <v>10</v>
      </c>
      <c r="CD125">
        <v>1</v>
      </c>
      <c r="CF125">
        <v>1</v>
      </c>
    </row>
    <row r="126" spans="1:84" ht="12.75">
      <c r="A126" s="1" t="s">
        <v>137</v>
      </c>
      <c r="B126" s="35"/>
      <c r="C126" s="25">
        <v>0.02</v>
      </c>
      <c r="D126" s="105" t="s">
        <v>306</v>
      </c>
      <c r="E126" s="31">
        <v>0.14</v>
      </c>
      <c r="F126" s="62">
        <v>0.09</v>
      </c>
      <c r="G126" s="129">
        <v>2.496676089517079</v>
      </c>
      <c r="H126" s="134">
        <f t="shared" si="4"/>
        <v>22.407807044614692</v>
      </c>
      <c r="I126" s="17">
        <v>11.08</v>
      </c>
      <c r="J126" s="17">
        <v>20.7</v>
      </c>
      <c r="K126" s="17">
        <v>25.34570941466187</v>
      </c>
      <c r="L126" s="17">
        <v>32.50551876379691</v>
      </c>
      <c r="M126" s="94">
        <f t="shared" si="5"/>
        <v>39.01385371666915</v>
      </c>
      <c r="N126" s="78">
        <f t="shared" si="6"/>
        <v>2619</v>
      </c>
      <c r="O126" s="82">
        <f t="shared" si="7"/>
        <v>54</v>
      </c>
      <c r="P126" s="11">
        <v>70</v>
      </c>
      <c r="Q126" s="11"/>
      <c r="R126" s="11"/>
      <c r="S126" s="11">
        <v>18</v>
      </c>
      <c r="T126">
        <v>52</v>
      </c>
      <c r="U126" s="19">
        <v>45</v>
      </c>
      <c r="V126" s="19"/>
      <c r="W126" s="19">
        <v>4</v>
      </c>
      <c r="X126" s="19">
        <v>25</v>
      </c>
      <c r="Z126" s="19">
        <v>62</v>
      </c>
      <c r="AA126" s="50">
        <v>6</v>
      </c>
      <c r="AB126" s="50">
        <v>5</v>
      </c>
      <c r="AC126" s="50">
        <v>1</v>
      </c>
      <c r="AD126">
        <v>30</v>
      </c>
      <c r="AE126" s="50">
        <v>276</v>
      </c>
      <c r="AF126" s="50"/>
      <c r="AG126">
        <v>4</v>
      </c>
      <c r="AH126" s="50">
        <v>16</v>
      </c>
      <c r="AI126" s="50">
        <v>248</v>
      </c>
      <c r="AJ126" s="50">
        <v>21</v>
      </c>
      <c r="AK126">
        <v>1</v>
      </c>
      <c r="AL126">
        <v>2</v>
      </c>
      <c r="AM126" s="50">
        <v>12</v>
      </c>
      <c r="AO126">
        <v>21</v>
      </c>
      <c r="AP126">
        <v>102</v>
      </c>
      <c r="AQ126">
        <v>4</v>
      </c>
      <c r="AS126">
        <v>40</v>
      </c>
      <c r="AT126">
        <v>11</v>
      </c>
      <c r="AV126">
        <v>45</v>
      </c>
      <c r="AW126">
        <v>34</v>
      </c>
      <c r="AX126">
        <v>58</v>
      </c>
      <c r="AY126">
        <v>101</v>
      </c>
      <c r="AZ126">
        <v>75</v>
      </c>
      <c r="BA126">
        <v>56</v>
      </c>
      <c r="BB126">
        <v>30</v>
      </c>
      <c r="BC126">
        <v>43</v>
      </c>
      <c r="BF126">
        <v>57</v>
      </c>
      <c r="BH126">
        <v>109</v>
      </c>
      <c r="BI126">
        <v>31</v>
      </c>
      <c r="BJ126">
        <v>146</v>
      </c>
      <c r="BK126">
        <v>157</v>
      </c>
      <c r="BL126">
        <v>16</v>
      </c>
      <c r="BM126">
        <v>22</v>
      </c>
      <c r="BN126">
        <v>202</v>
      </c>
      <c r="BO126">
        <v>117</v>
      </c>
      <c r="BP126">
        <v>1</v>
      </c>
      <c r="BQ126">
        <v>8</v>
      </c>
      <c r="BR126">
        <v>27</v>
      </c>
      <c r="BS126">
        <v>9</v>
      </c>
      <c r="BT126">
        <v>31</v>
      </c>
      <c r="BU126">
        <v>24</v>
      </c>
      <c r="BV126">
        <v>2</v>
      </c>
      <c r="BY126">
        <v>6</v>
      </c>
      <c r="BZ126">
        <v>2</v>
      </c>
      <c r="CC126">
        <v>92</v>
      </c>
      <c r="CD126">
        <v>3</v>
      </c>
      <c r="CE126">
        <v>8</v>
      </c>
      <c r="CF126">
        <v>31</v>
      </c>
    </row>
    <row r="127" spans="1:82" ht="12.75">
      <c r="A127" s="1" t="s">
        <v>138</v>
      </c>
      <c r="B127" s="35">
        <v>0.56</v>
      </c>
      <c r="C127" s="25">
        <v>1.74</v>
      </c>
      <c r="D127" s="62">
        <v>0.97</v>
      </c>
      <c r="E127" s="31">
        <v>1.25</v>
      </c>
      <c r="F127" s="63">
        <v>0.44</v>
      </c>
      <c r="G127" s="129">
        <v>0.33453121319199053</v>
      </c>
      <c r="H127" s="134">
        <f t="shared" si="4"/>
        <v>0.7813814634784719</v>
      </c>
      <c r="I127" s="17">
        <v>0.153280196198651</v>
      </c>
      <c r="J127" s="17">
        <v>1.08</v>
      </c>
      <c r="K127" s="17">
        <v>0.5493464671339269</v>
      </c>
      <c r="L127" s="17">
        <v>1.3428991905813097</v>
      </c>
      <c r="M127" s="94">
        <f t="shared" si="5"/>
        <v>0.38730820795471477</v>
      </c>
      <c r="N127" s="78">
        <f t="shared" si="6"/>
        <v>26</v>
      </c>
      <c r="O127" s="82">
        <f t="shared" si="7"/>
        <v>10</v>
      </c>
      <c r="P127" s="11"/>
      <c r="Q127" s="11"/>
      <c r="R127" s="11"/>
      <c r="S127" s="11">
        <v>2</v>
      </c>
      <c r="U127" s="50"/>
      <c r="V127" s="50"/>
      <c r="W127" s="50">
        <v>7</v>
      </c>
      <c r="Z127" s="19">
        <v>3</v>
      </c>
      <c r="AA127" s="50"/>
      <c r="AE127" s="50"/>
      <c r="AF127" s="50"/>
      <c r="AS127">
        <v>1</v>
      </c>
      <c r="AV127">
        <v>4</v>
      </c>
      <c r="AZ127">
        <v>1</v>
      </c>
      <c r="BA127">
        <v>1</v>
      </c>
      <c r="BJ127">
        <v>1</v>
      </c>
      <c r="BN127">
        <v>1</v>
      </c>
      <c r="CD127">
        <v>5</v>
      </c>
    </row>
    <row r="128" spans="1:32" ht="12.75">
      <c r="A128" s="1" t="s">
        <v>139</v>
      </c>
      <c r="B128" s="35">
        <v>0.53</v>
      </c>
      <c r="C128" s="25">
        <v>1.94</v>
      </c>
      <c r="D128" s="63">
        <v>1.7</v>
      </c>
      <c r="E128" s="31">
        <v>1.31</v>
      </c>
      <c r="F128" s="62">
        <v>0.75</v>
      </c>
      <c r="G128" s="129">
        <v>0.3024723203769141</v>
      </c>
      <c r="H128" s="134">
        <f t="shared" si="4"/>
        <v>3.053998092835136</v>
      </c>
      <c r="I128" s="17">
        <v>0.18393623543838136</v>
      </c>
      <c r="J128" s="17">
        <v>0.08</v>
      </c>
      <c r="K128" s="17">
        <v>0.4546315590073878</v>
      </c>
      <c r="L128" s="17">
        <v>11.497424576894774</v>
      </c>
      <c r="M128" s="94">
        <f t="shared" si="5"/>
        <v>0.11917175629375838</v>
      </c>
      <c r="N128" s="78">
        <f t="shared" si="6"/>
        <v>8</v>
      </c>
      <c r="O128" s="82">
        <f t="shared" si="7"/>
        <v>2</v>
      </c>
      <c r="P128" s="11"/>
      <c r="Q128" s="11"/>
      <c r="R128" s="11"/>
      <c r="S128" s="11">
        <v>6</v>
      </c>
      <c r="U128" s="19"/>
      <c r="V128" s="19"/>
      <c r="W128" s="19"/>
      <c r="Z128" s="19">
        <v>2</v>
      </c>
      <c r="AE128" s="50"/>
      <c r="AF128" s="50"/>
    </row>
    <row r="129" spans="1:23" ht="12.75">
      <c r="A129" s="1" t="s">
        <v>140</v>
      </c>
      <c r="B129" s="35">
        <v>0.11</v>
      </c>
      <c r="C129" s="25"/>
      <c r="D129" s="62">
        <v>0.01</v>
      </c>
      <c r="E129" s="31">
        <v>0.01</v>
      </c>
      <c r="F129" s="63">
        <v>0.03</v>
      </c>
      <c r="G129" s="128" t="s">
        <v>306</v>
      </c>
      <c r="H129" s="134">
        <f t="shared" si="4"/>
        <v>0.018933685067842775</v>
      </c>
      <c r="I129" s="17"/>
      <c r="J129" s="17">
        <v>0.02</v>
      </c>
      <c r="K129" s="17">
        <v>0.018942981625307824</v>
      </c>
      <c r="L129" s="17">
        <v>0.03679175864606328</v>
      </c>
      <c r="M129" s="94">
        <f t="shared" si="5"/>
        <v>0</v>
      </c>
      <c r="N129" s="78">
        <f t="shared" si="6"/>
        <v>0</v>
      </c>
      <c r="O129" s="82">
        <f t="shared" si="7"/>
        <v>0</v>
      </c>
      <c r="P129" s="11"/>
      <c r="Q129" s="11"/>
      <c r="R129" s="11"/>
      <c r="S129" s="11"/>
      <c r="U129" s="19"/>
      <c r="V129" s="19"/>
      <c r="W129" s="19"/>
    </row>
    <row r="130" spans="1:85" ht="12.75">
      <c r="A130" s="1" t="s">
        <v>141</v>
      </c>
      <c r="B130" s="35">
        <v>7.38</v>
      </c>
      <c r="C130" s="25">
        <v>3.47</v>
      </c>
      <c r="D130" s="62">
        <v>5.97</v>
      </c>
      <c r="E130" s="31">
        <v>17.45</v>
      </c>
      <c r="F130" s="62">
        <v>34.78</v>
      </c>
      <c r="G130" s="129">
        <v>69.49336395759717</v>
      </c>
      <c r="H130" s="134">
        <f t="shared" si="4"/>
        <v>44.16957761088718</v>
      </c>
      <c r="I130" s="17">
        <v>26.63</v>
      </c>
      <c r="J130" s="17">
        <v>72.9</v>
      </c>
      <c r="K130" s="17">
        <v>39.98863421102482</v>
      </c>
      <c r="L130" s="17">
        <v>37.159676232523914</v>
      </c>
      <c r="M130" s="94">
        <f t="shared" si="5"/>
        <v>54.476389095784306</v>
      </c>
      <c r="N130" s="78">
        <f t="shared" si="6"/>
        <v>3657</v>
      </c>
      <c r="O130" s="82">
        <f t="shared" si="7"/>
        <v>65</v>
      </c>
      <c r="P130" s="11">
        <v>33</v>
      </c>
      <c r="Q130" s="11">
        <v>3</v>
      </c>
      <c r="R130" s="11"/>
      <c r="S130" s="11">
        <v>32</v>
      </c>
      <c r="T130" s="50">
        <v>16</v>
      </c>
      <c r="U130" s="50">
        <v>70</v>
      </c>
      <c r="V130" s="50">
        <v>2</v>
      </c>
      <c r="W130" s="50">
        <v>90</v>
      </c>
      <c r="X130" s="50"/>
      <c r="Y130" s="50">
        <v>30</v>
      </c>
      <c r="Z130" s="50">
        <v>196</v>
      </c>
      <c r="AA130" s="50">
        <v>5</v>
      </c>
      <c r="AB130" s="50">
        <v>6</v>
      </c>
      <c r="AC130" s="50">
        <v>42</v>
      </c>
      <c r="AD130" s="50">
        <v>190</v>
      </c>
      <c r="AE130" s="50">
        <v>153</v>
      </c>
      <c r="AF130" s="50">
        <v>16</v>
      </c>
      <c r="AG130" s="50">
        <v>4</v>
      </c>
      <c r="AH130" s="50">
        <v>35</v>
      </c>
      <c r="AI130" s="50">
        <v>259</v>
      </c>
      <c r="AJ130" s="50">
        <v>55</v>
      </c>
      <c r="AK130" s="50">
        <v>17</v>
      </c>
      <c r="AL130" s="50">
        <v>12</v>
      </c>
      <c r="AM130" s="50">
        <v>49</v>
      </c>
      <c r="AN130" s="50"/>
      <c r="AO130">
        <v>24</v>
      </c>
      <c r="AP130" s="50">
        <v>171</v>
      </c>
      <c r="AQ130">
        <v>24</v>
      </c>
      <c r="AR130" s="50">
        <v>1</v>
      </c>
      <c r="AS130">
        <v>30</v>
      </c>
      <c r="AT130">
        <v>132</v>
      </c>
      <c r="AU130">
        <v>15</v>
      </c>
      <c r="AV130">
        <v>130</v>
      </c>
      <c r="AW130">
        <v>106</v>
      </c>
      <c r="AX130">
        <v>51</v>
      </c>
      <c r="AY130">
        <v>127</v>
      </c>
      <c r="AZ130">
        <v>19</v>
      </c>
      <c r="BA130">
        <v>14</v>
      </c>
      <c r="BB130">
        <v>106</v>
      </c>
      <c r="BC130">
        <v>93</v>
      </c>
      <c r="BD130">
        <v>19</v>
      </c>
      <c r="BE130">
        <v>35</v>
      </c>
      <c r="BG130">
        <v>59</v>
      </c>
      <c r="BH130">
        <v>82</v>
      </c>
      <c r="BI130">
        <v>145</v>
      </c>
      <c r="BJ130">
        <v>30</v>
      </c>
      <c r="BK130">
        <v>52</v>
      </c>
      <c r="BL130">
        <v>6</v>
      </c>
      <c r="BM130">
        <v>76</v>
      </c>
      <c r="BN130">
        <v>56</v>
      </c>
      <c r="BO130">
        <v>111</v>
      </c>
      <c r="BP130">
        <v>20</v>
      </c>
      <c r="BQ130">
        <v>42</v>
      </c>
      <c r="BR130">
        <v>89</v>
      </c>
      <c r="BS130">
        <v>65</v>
      </c>
      <c r="BT130">
        <v>29</v>
      </c>
      <c r="BU130">
        <v>43</v>
      </c>
      <c r="BV130">
        <v>32</v>
      </c>
      <c r="BW130">
        <v>103</v>
      </c>
      <c r="BY130">
        <v>7</v>
      </c>
      <c r="BZ130">
        <v>44</v>
      </c>
      <c r="CA130">
        <v>84</v>
      </c>
      <c r="CB130">
        <v>3</v>
      </c>
      <c r="CC130">
        <v>48</v>
      </c>
      <c r="CD130">
        <v>5</v>
      </c>
      <c r="CE130">
        <v>6</v>
      </c>
      <c r="CF130">
        <v>7</v>
      </c>
      <c r="CG130">
        <v>1</v>
      </c>
    </row>
    <row r="131" spans="1:74" ht="12.75">
      <c r="A131" s="1" t="s">
        <v>142</v>
      </c>
      <c r="B131" s="35">
        <v>1.01</v>
      </c>
      <c r="C131" s="25">
        <v>1.17</v>
      </c>
      <c r="D131" s="62">
        <v>0.42</v>
      </c>
      <c r="E131" s="32">
        <v>0.3</v>
      </c>
      <c r="F131" s="62">
        <v>0.74</v>
      </c>
      <c r="G131" s="129">
        <v>1.4537926972909305</v>
      </c>
      <c r="H131" s="134">
        <f t="shared" si="4"/>
        <v>2.3381191117679125</v>
      </c>
      <c r="I131" s="17">
        <v>2.92</v>
      </c>
      <c r="J131" s="17">
        <v>2.06</v>
      </c>
      <c r="K131" s="17">
        <v>2.34892972153817</v>
      </c>
      <c r="L131" s="17">
        <v>2.0235467255334805</v>
      </c>
      <c r="M131" s="94">
        <f t="shared" si="5"/>
        <v>1.1917175629375838</v>
      </c>
      <c r="N131" s="78">
        <f t="shared" si="6"/>
        <v>80</v>
      </c>
      <c r="O131" s="82">
        <f t="shared" si="7"/>
        <v>9</v>
      </c>
      <c r="P131" s="11">
        <v>3</v>
      </c>
      <c r="Q131" s="11"/>
      <c r="R131" s="11"/>
      <c r="S131" s="11"/>
      <c r="U131" s="50"/>
      <c r="V131" s="50"/>
      <c r="Z131" s="50">
        <v>4</v>
      </c>
      <c r="AA131" s="50"/>
      <c r="AP131">
        <v>3</v>
      </c>
      <c r="AV131">
        <v>1</v>
      </c>
      <c r="AW131">
        <v>6</v>
      </c>
      <c r="AY131">
        <v>33</v>
      </c>
      <c r="BO131">
        <v>1</v>
      </c>
      <c r="BU131">
        <v>11</v>
      </c>
      <c r="BV131">
        <v>18</v>
      </c>
    </row>
    <row r="132" spans="1:82" ht="12.75">
      <c r="A132" s="1" t="s">
        <v>143</v>
      </c>
      <c r="B132" s="35">
        <v>27.38</v>
      </c>
      <c r="C132" s="25">
        <v>3.55</v>
      </c>
      <c r="D132" s="62">
        <v>4.02</v>
      </c>
      <c r="E132" s="31">
        <v>3.81</v>
      </c>
      <c r="F132" s="62">
        <v>7.25</v>
      </c>
      <c r="G132" s="129">
        <v>10.572916372202593</v>
      </c>
      <c r="H132" s="134">
        <f t="shared" si="4"/>
        <v>10.599802776241013</v>
      </c>
      <c r="I132" s="17">
        <v>2.71</v>
      </c>
      <c r="J132" s="17">
        <v>4.63</v>
      </c>
      <c r="K132" s="17">
        <v>23.451411252131088</v>
      </c>
      <c r="L132" s="17">
        <v>11.607799852832965</v>
      </c>
      <c r="M132" s="94">
        <f t="shared" si="5"/>
        <v>0.8788917026664681</v>
      </c>
      <c r="N132" s="78">
        <f t="shared" si="6"/>
        <v>59</v>
      </c>
      <c r="O132" s="82">
        <f t="shared" si="7"/>
        <v>13</v>
      </c>
      <c r="P132" s="11"/>
      <c r="Q132" s="11"/>
      <c r="R132" s="11"/>
      <c r="S132" s="11">
        <v>4</v>
      </c>
      <c r="U132" s="50"/>
      <c r="V132" s="50"/>
      <c r="W132" s="50"/>
      <c r="AA132" s="50">
        <v>20</v>
      </c>
      <c r="AL132">
        <v>12</v>
      </c>
      <c r="AM132">
        <v>1</v>
      </c>
      <c r="AS132">
        <v>2</v>
      </c>
      <c r="AT132">
        <v>8</v>
      </c>
      <c r="BE132">
        <v>2</v>
      </c>
      <c r="BP132">
        <v>1</v>
      </c>
      <c r="BU132">
        <v>1</v>
      </c>
      <c r="BV132">
        <v>2</v>
      </c>
      <c r="BX132">
        <v>2</v>
      </c>
      <c r="BY132">
        <v>1</v>
      </c>
      <c r="CD132">
        <v>3</v>
      </c>
    </row>
    <row r="133" spans="1:82" ht="12.75">
      <c r="A133" s="1" t="s">
        <v>144</v>
      </c>
      <c r="B133" s="35">
        <v>0.25</v>
      </c>
      <c r="C133" s="25">
        <v>0.45</v>
      </c>
      <c r="D133" s="62">
        <v>0.11</v>
      </c>
      <c r="E133" s="31">
        <v>4.73</v>
      </c>
      <c r="F133" s="62">
        <v>0.36</v>
      </c>
      <c r="G133" s="129">
        <v>0.03241696113074204</v>
      </c>
      <c r="H133" s="134">
        <f t="shared" si="4"/>
        <v>0.004735745406326956</v>
      </c>
      <c r="I133" s="17"/>
      <c r="J133" s="17"/>
      <c r="K133" s="17">
        <v>0.018942981625307824</v>
      </c>
      <c r="L133" s="17"/>
      <c r="M133" s="94">
        <f t="shared" si="5"/>
        <v>0.044689408610159395</v>
      </c>
      <c r="N133" s="78">
        <f t="shared" si="6"/>
        <v>3</v>
      </c>
      <c r="O133" s="82">
        <f t="shared" si="7"/>
        <v>2</v>
      </c>
      <c r="P133" s="11"/>
      <c r="Q133" s="11"/>
      <c r="R133" s="11"/>
      <c r="S133" s="11"/>
      <c r="AG133">
        <v>2</v>
      </c>
      <c r="CD133">
        <v>1</v>
      </c>
    </row>
    <row r="134" spans="1:19" ht="12.75">
      <c r="A134" s="1" t="s">
        <v>145</v>
      </c>
      <c r="B134" s="35">
        <v>0.16</v>
      </c>
      <c r="C134" s="25">
        <v>0.07</v>
      </c>
      <c r="D134" s="62">
        <v>0.07</v>
      </c>
      <c r="E134" s="31">
        <v>0.23</v>
      </c>
      <c r="F134" s="62">
        <v>0.06</v>
      </c>
      <c r="G134" s="129">
        <v>0.061</v>
      </c>
      <c r="H134" s="134">
        <f t="shared" si="4"/>
        <v>0.00459896983075791</v>
      </c>
      <c r="I134" s="17"/>
      <c r="J134" s="17"/>
      <c r="K134" s="17"/>
      <c r="L134" s="17">
        <v>0.01839587932303164</v>
      </c>
      <c r="M134" s="94">
        <f t="shared" si="5"/>
        <v>0</v>
      </c>
      <c r="N134" s="78">
        <f t="shared" si="6"/>
        <v>0</v>
      </c>
      <c r="O134" s="82">
        <f t="shared" si="7"/>
        <v>0</v>
      </c>
      <c r="P134" s="11"/>
      <c r="Q134" s="11"/>
      <c r="R134" s="11"/>
      <c r="S134" s="11"/>
    </row>
    <row r="135" spans="1:80" ht="12.75">
      <c r="A135" s="1" t="s">
        <v>146</v>
      </c>
      <c r="B135" s="35">
        <v>55.41</v>
      </c>
      <c r="C135" s="25">
        <v>7.07</v>
      </c>
      <c r="D135" s="63">
        <v>16.46</v>
      </c>
      <c r="E135" s="31">
        <v>19.06</v>
      </c>
      <c r="F135" s="62">
        <v>10.91</v>
      </c>
      <c r="G135" s="129">
        <v>14.193605418138986</v>
      </c>
      <c r="H135" s="134">
        <f aca="true" t="shared" si="8" ref="H135:H147">(I135+J135+K135+L135)/4</f>
        <v>21.698869624615337</v>
      </c>
      <c r="I135" s="17">
        <v>2.08</v>
      </c>
      <c r="J135" s="17">
        <v>10.54</v>
      </c>
      <c r="K135" s="17">
        <v>15.400644061375262</v>
      </c>
      <c r="L135" s="17">
        <v>58.77483443708609</v>
      </c>
      <c r="M135" s="94">
        <f t="shared" si="5"/>
        <v>5.392521972292567</v>
      </c>
      <c r="N135" s="78">
        <f t="shared" si="6"/>
        <v>362</v>
      </c>
      <c r="O135" s="82">
        <f t="shared" si="7"/>
        <v>29</v>
      </c>
      <c r="P135" s="11"/>
      <c r="Q135" s="11">
        <v>1</v>
      </c>
      <c r="R135" s="11"/>
      <c r="S135" s="11">
        <v>5</v>
      </c>
      <c r="T135" s="50"/>
      <c r="U135" s="50"/>
      <c r="V135" s="50"/>
      <c r="W135">
        <v>3</v>
      </c>
      <c r="Y135">
        <v>2</v>
      </c>
      <c r="Z135">
        <v>2</v>
      </c>
      <c r="AA135" s="50">
        <v>70</v>
      </c>
      <c r="AN135">
        <v>1</v>
      </c>
      <c r="AP135">
        <v>1</v>
      </c>
      <c r="AR135">
        <v>3</v>
      </c>
      <c r="AS135">
        <v>5</v>
      </c>
      <c r="AT135">
        <v>1</v>
      </c>
      <c r="AV135">
        <v>2</v>
      </c>
      <c r="AW135">
        <v>6</v>
      </c>
      <c r="AY135">
        <v>21</v>
      </c>
      <c r="BC135">
        <v>2</v>
      </c>
      <c r="BE135">
        <v>50</v>
      </c>
      <c r="BG135">
        <v>3</v>
      </c>
      <c r="BK135">
        <v>1</v>
      </c>
      <c r="BN135">
        <v>5</v>
      </c>
      <c r="BP135">
        <v>4</v>
      </c>
      <c r="BQ135">
        <v>40</v>
      </c>
      <c r="BR135">
        <v>12</v>
      </c>
      <c r="BT135">
        <v>1</v>
      </c>
      <c r="BU135">
        <v>2</v>
      </c>
      <c r="BV135">
        <v>71</v>
      </c>
      <c r="BX135">
        <v>30</v>
      </c>
      <c r="BY135">
        <v>1</v>
      </c>
      <c r="BZ135">
        <v>14</v>
      </c>
      <c r="CB135">
        <v>3</v>
      </c>
    </row>
    <row r="136" spans="1:80" ht="12.75">
      <c r="A136" s="1" t="s">
        <v>147</v>
      </c>
      <c r="B136" s="35">
        <v>0.04</v>
      </c>
      <c r="C136" s="25">
        <v>0.01</v>
      </c>
      <c r="D136" s="62">
        <v>0.03</v>
      </c>
      <c r="E136" s="31">
        <v>0.05</v>
      </c>
      <c r="F136" s="62">
        <v>0.03</v>
      </c>
      <c r="G136" s="129">
        <v>0.015472320376914015</v>
      </c>
      <c r="H136" s="134">
        <f t="shared" si="8"/>
        <v>0.08576262994376625</v>
      </c>
      <c r="I136" s="17"/>
      <c r="J136" s="17">
        <v>0.06</v>
      </c>
      <c r="K136" s="17">
        <v>0.24625876112900172</v>
      </c>
      <c r="L136" s="17">
        <v>0.03679175864606328</v>
      </c>
      <c r="M136" s="94">
        <f t="shared" si="5"/>
        <v>0.014896469536719798</v>
      </c>
      <c r="N136" s="78">
        <f t="shared" si="6"/>
        <v>1</v>
      </c>
      <c r="O136" s="82">
        <f t="shared" si="7"/>
        <v>1</v>
      </c>
      <c r="P136" s="11"/>
      <c r="Q136" s="11"/>
      <c r="R136" s="11"/>
      <c r="S136" s="11"/>
      <c r="U136" s="50"/>
      <c r="V136" s="50"/>
      <c r="AA136" s="50"/>
      <c r="CB136">
        <v>1</v>
      </c>
    </row>
    <row r="137" spans="1:19" ht="12.75">
      <c r="A137" s="1" t="s">
        <v>204</v>
      </c>
      <c r="B137" s="35">
        <v>0.04</v>
      </c>
      <c r="C137" s="25"/>
      <c r="D137" s="105" t="s">
        <v>306</v>
      </c>
      <c r="E137" s="106" t="s">
        <v>306</v>
      </c>
      <c r="F137" s="105" t="s">
        <v>306</v>
      </c>
      <c r="G137" s="130"/>
      <c r="H137" s="134">
        <f t="shared" si="8"/>
        <v>0</v>
      </c>
      <c r="I137" s="17"/>
      <c r="J137" s="17"/>
      <c r="K137" s="17"/>
      <c r="L137" s="17"/>
      <c r="M137" s="94">
        <f t="shared" si="5"/>
        <v>0</v>
      </c>
      <c r="N137" s="78">
        <f t="shared" si="6"/>
        <v>0</v>
      </c>
      <c r="O137" s="82">
        <f t="shared" si="7"/>
        <v>0</v>
      </c>
      <c r="P137" s="11"/>
      <c r="Q137" s="11"/>
      <c r="R137" s="11"/>
      <c r="S137" s="11"/>
    </row>
    <row r="138" spans="1:82" ht="12.75">
      <c r="A138" s="1" t="s">
        <v>148</v>
      </c>
      <c r="B138" s="35">
        <v>2.07</v>
      </c>
      <c r="C138" s="25">
        <v>1.51</v>
      </c>
      <c r="D138" s="62">
        <v>0.99</v>
      </c>
      <c r="E138" s="31">
        <v>0.51</v>
      </c>
      <c r="F138" s="63">
        <v>1.2</v>
      </c>
      <c r="G138" s="129">
        <v>1.4846042402826858</v>
      </c>
      <c r="H138" s="134">
        <f t="shared" si="8"/>
        <v>0.6144021339220014</v>
      </c>
      <c r="I138" s="17">
        <v>0.34</v>
      </c>
      <c r="J138" s="17">
        <v>0.37</v>
      </c>
      <c r="K138" s="17"/>
      <c r="L138" s="17">
        <v>1.7476085356880058</v>
      </c>
      <c r="M138" s="94">
        <f t="shared" si="5"/>
        <v>0.4171011470281544</v>
      </c>
      <c r="N138" s="78">
        <f t="shared" si="6"/>
        <v>28</v>
      </c>
      <c r="O138" s="82">
        <f t="shared" si="7"/>
        <v>13</v>
      </c>
      <c r="P138" s="11"/>
      <c r="Q138" s="11">
        <v>1</v>
      </c>
      <c r="R138" s="11"/>
      <c r="S138" s="11"/>
      <c r="U138">
        <v>1</v>
      </c>
      <c r="AC138">
        <v>3</v>
      </c>
      <c r="AN138">
        <v>1</v>
      </c>
      <c r="AQ138">
        <v>8</v>
      </c>
      <c r="AS138">
        <v>2</v>
      </c>
      <c r="BE138">
        <v>1</v>
      </c>
      <c r="BH138">
        <v>4</v>
      </c>
      <c r="BJ138">
        <v>1</v>
      </c>
      <c r="BR138">
        <v>1</v>
      </c>
      <c r="BU138">
        <v>2</v>
      </c>
      <c r="BX138">
        <v>1</v>
      </c>
      <c r="CD138">
        <v>2</v>
      </c>
    </row>
    <row r="139" spans="1:79" ht="12.75">
      <c r="A139" s="1" t="s">
        <v>149</v>
      </c>
      <c r="B139" s="35">
        <v>2.24</v>
      </c>
      <c r="C139" s="25">
        <v>1.56</v>
      </c>
      <c r="D139" s="62">
        <v>1.05</v>
      </c>
      <c r="E139" s="31">
        <v>0.88</v>
      </c>
      <c r="F139" s="62">
        <v>2.62</v>
      </c>
      <c r="G139" s="129">
        <v>2.0387338044758545</v>
      </c>
      <c r="H139" s="134">
        <f t="shared" si="8"/>
        <v>0.6866822266743107</v>
      </c>
      <c r="I139" s="17">
        <v>0.88</v>
      </c>
      <c r="J139" s="17">
        <v>0.52</v>
      </c>
      <c r="K139" s="17">
        <v>0.13260087137715476</v>
      </c>
      <c r="L139" s="17">
        <v>1.2141280353200883</v>
      </c>
      <c r="M139" s="94">
        <f aca="true" t="shared" si="9" ref="M139:M147">N139*10/$N$4</f>
        <v>0.5213764337851929</v>
      </c>
      <c r="N139" s="78">
        <f t="shared" si="6"/>
        <v>35</v>
      </c>
      <c r="O139" s="82">
        <f t="shared" si="7"/>
        <v>10</v>
      </c>
      <c r="P139" s="11"/>
      <c r="Q139" s="11"/>
      <c r="R139" s="11"/>
      <c r="S139" s="11"/>
      <c r="AA139">
        <v>3</v>
      </c>
      <c r="AB139">
        <v>1</v>
      </c>
      <c r="AH139">
        <v>1</v>
      </c>
      <c r="AI139">
        <v>5</v>
      </c>
      <c r="AQ139">
        <v>1</v>
      </c>
      <c r="AR139">
        <v>2</v>
      </c>
      <c r="AU139">
        <v>4</v>
      </c>
      <c r="AW139">
        <v>11</v>
      </c>
      <c r="BD139">
        <v>4</v>
      </c>
      <c r="CA139">
        <v>3</v>
      </c>
    </row>
    <row r="140" spans="1:45" ht="12.75">
      <c r="A140" s="1" t="s">
        <v>150</v>
      </c>
      <c r="B140" s="35">
        <v>0.12</v>
      </c>
      <c r="C140" s="25"/>
      <c r="D140" s="62">
        <v>0.08</v>
      </c>
      <c r="E140" s="31">
        <v>0.14</v>
      </c>
      <c r="F140" s="62">
        <v>0.05</v>
      </c>
      <c r="G140" s="129">
        <v>0.020999999999999998</v>
      </c>
      <c r="H140" s="134">
        <f t="shared" si="8"/>
        <v>0.21539247829815916</v>
      </c>
      <c r="I140" s="17">
        <v>0.07</v>
      </c>
      <c r="J140" s="17"/>
      <c r="K140" s="17">
        <v>0.018942981625307824</v>
      </c>
      <c r="L140" s="17">
        <v>0.7726269315673289</v>
      </c>
      <c r="M140" s="94">
        <f t="shared" si="9"/>
        <v>0.029792939073439596</v>
      </c>
      <c r="N140" s="78">
        <f aca="true" t="shared" si="10" ref="N140:N146">SUM(P140:CG140)</f>
        <v>2</v>
      </c>
      <c r="O140" s="82">
        <f aca="true" t="shared" si="11" ref="O140:O146">COUNTA(P140:CG140)</f>
        <v>1</v>
      </c>
      <c r="P140" s="11"/>
      <c r="Q140" s="11"/>
      <c r="R140" s="11"/>
      <c r="S140" s="11"/>
      <c r="AS140">
        <v>2</v>
      </c>
    </row>
    <row r="141" spans="1:19" ht="12.75">
      <c r="A141" s="1" t="s">
        <v>151</v>
      </c>
      <c r="B141" s="36">
        <v>0.5</v>
      </c>
      <c r="C141" s="25">
        <v>0.13</v>
      </c>
      <c r="D141" s="62">
        <v>0.29</v>
      </c>
      <c r="E141" s="31">
        <v>0.12</v>
      </c>
      <c r="F141" s="62">
        <v>0.06</v>
      </c>
      <c r="G141" s="129">
        <v>0.05747232037691402</v>
      </c>
      <c r="H141" s="134">
        <f t="shared" si="8"/>
        <v>0.05179175864606328</v>
      </c>
      <c r="I141" s="17">
        <v>0.06</v>
      </c>
      <c r="J141" s="17"/>
      <c r="K141" s="17"/>
      <c r="L141" s="17">
        <v>0.14716703458425312</v>
      </c>
      <c r="M141" s="94">
        <f t="shared" si="9"/>
        <v>0</v>
      </c>
      <c r="N141" s="78">
        <f t="shared" si="10"/>
        <v>0</v>
      </c>
      <c r="O141" s="82">
        <f t="shared" si="11"/>
        <v>0</v>
      </c>
      <c r="P141" s="11"/>
      <c r="Q141" s="11"/>
      <c r="R141" s="11"/>
      <c r="S141" s="11"/>
    </row>
    <row r="142" spans="1:83" ht="12.75">
      <c r="A142" s="1" t="s">
        <v>152</v>
      </c>
      <c r="B142" s="35">
        <v>16.38</v>
      </c>
      <c r="C142" s="28">
        <v>11.5</v>
      </c>
      <c r="D142" s="63">
        <v>16.05</v>
      </c>
      <c r="E142" s="31">
        <v>18.07</v>
      </c>
      <c r="F142" s="63">
        <v>15.9</v>
      </c>
      <c r="G142" s="129">
        <v>10.701090694935218</v>
      </c>
      <c r="H142" s="134">
        <f t="shared" si="8"/>
        <v>13.823618712348384</v>
      </c>
      <c r="I142" s="17">
        <v>15.38</v>
      </c>
      <c r="J142" s="17">
        <v>15.8</v>
      </c>
      <c r="K142" s="17">
        <v>10.740670581549537</v>
      </c>
      <c r="L142" s="17">
        <v>13.373804267844003</v>
      </c>
      <c r="M142" s="94">
        <f t="shared" si="9"/>
        <v>5.392521972292567</v>
      </c>
      <c r="N142" s="78">
        <f t="shared" si="10"/>
        <v>362</v>
      </c>
      <c r="O142" s="82">
        <f t="shared" si="11"/>
        <v>56</v>
      </c>
      <c r="P142" s="11">
        <v>2</v>
      </c>
      <c r="Q142" s="11">
        <v>4</v>
      </c>
      <c r="R142" s="11"/>
      <c r="S142" s="11">
        <v>6</v>
      </c>
      <c r="T142" s="50">
        <v>3</v>
      </c>
      <c r="U142" s="50">
        <v>7</v>
      </c>
      <c r="V142" s="50">
        <v>2</v>
      </c>
      <c r="W142" s="50"/>
      <c r="X142" s="50">
        <v>11</v>
      </c>
      <c r="Y142" s="50"/>
      <c r="Z142" s="50">
        <v>9</v>
      </c>
      <c r="AA142" s="50">
        <v>2</v>
      </c>
      <c r="AB142" s="50">
        <v>1</v>
      </c>
      <c r="AC142" s="50"/>
      <c r="AD142" s="50">
        <v>7</v>
      </c>
      <c r="AE142" s="50">
        <v>12</v>
      </c>
      <c r="AF142" s="50">
        <v>1</v>
      </c>
      <c r="AG142" s="50">
        <v>4</v>
      </c>
      <c r="AH142" s="50">
        <v>5</v>
      </c>
      <c r="AI142" s="50">
        <v>2</v>
      </c>
      <c r="AJ142" s="50">
        <v>3</v>
      </c>
      <c r="AK142" s="50">
        <v>2</v>
      </c>
      <c r="AL142" s="50">
        <v>4</v>
      </c>
      <c r="AM142" s="50">
        <v>4</v>
      </c>
      <c r="AN142" s="50"/>
      <c r="AO142">
        <v>2</v>
      </c>
      <c r="AP142" s="50">
        <v>9</v>
      </c>
      <c r="AQ142">
        <v>14</v>
      </c>
      <c r="AR142" s="50">
        <v>1</v>
      </c>
      <c r="AS142">
        <v>7</v>
      </c>
      <c r="AT142">
        <v>3</v>
      </c>
      <c r="AU142">
        <v>1</v>
      </c>
      <c r="AV142">
        <v>33</v>
      </c>
      <c r="AW142">
        <v>4</v>
      </c>
      <c r="AX142">
        <v>2</v>
      </c>
      <c r="AY142">
        <v>7</v>
      </c>
      <c r="AZ142">
        <v>8</v>
      </c>
      <c r="BA142">
        <v>2</v>
      </c>
      <c r="BC142">
        <v>21</v>
      </c>
      <c r="BF142">
        <v>2</v>
      </c>
      <c r="BH142">
        <v>11</v>
      </c>
      <c r="BI142">
        <v>7</v>
      </c>
      <c r="BJ142">
        <v>7</v>
      </c>
      <c r="BK142">
        <v>16</v>
      </c>
      <c r="BL142">
        <v>8</v>
      </c>
      <c r="BM142">
        <v>11</v>
      </c>
      <c r="BN142">
        <v>6</v>
      </c>
      <c r="BO142">
        <v>4</v>
      </c>
      <c r="BP142">
        <v>6</v>
      </c>
      <c r="BR142">
        <v>5</v>
      </c>
      <c r="BS142">
        <v>5</v>
      </c>
      <c r="BT142">
        <v>1</v>
      </c>
      <c r="BU142">
        <v>12</v>
      </c>
      <c r="BV142">
        <v>8</v>
      </c>
      <c r="BY142">
        <v>18</v>
      </c>
      <c r="BZ142">
        <v>1</v>
      </c>
      <c r="CA142">
        <v>3</v>
      </c>
      <c r="CB142">
        <v>8</v>
      </c>
      <c r="CC142">
        <v>12</v>
      </c>
      <c r="CD142">
        <v>5</v>
      </c>
      <c r="CE142">
        <v>1</v>
      </c>
    </row>
    <row r="143" spans="1:23" ht="12.75">
      <c r="A143" s="1" t="s">
        <v>153</v>
      </c>
      <c r="B143" s="35"/>
      <c r="C143" s="25">
        <v>0.11</v>
      </c>
      <c r="D143" s="62">
        <v>0.01</v>
      </c>
      <c r="E143" s="31">
        <v>0.13</v>
      </c>
      <c r="F143" s="62">
        <v>0.03</v>
      </c>
      <c r="G143" s="128" t="s">
        <v>306</v>
      </c>
      <c r="H143" s="134">
        <f t="shared" si="8"/>
        <v>0.05848969830757911</v>
      </c>
      <c r="I143" s="17"/>
      <c r="J143" s="17">
        <v>0.05</v>
      </c>
      <c r="K143" s="17"/>
      <c r="L143" s="17">
        <v>0.18395879323031641</v>
      </c>
      <c r="M143" s="94">
        <f t="shared" si="9"/>
        <v>0</v>
      </c>
      <c r="N143" s="78">
        <f t="shared" si="10"/>
        <v>0</v>
      </c>
      <c r="O143" s="82">
        <f t="shared" si="11"/>
        <v>0</v>
      </c>
      <c r="P143" s="11"/>
      <c r="Q143" s="11"/>
      <c r="R143" s="11"/>
      <c r="S143" s="11"/>
      <c r="U143" s="19"/>
      <c r="V143" s="19"/>
      <c r="W143" s="19"/>
    </row>
    <row r="144" spans="1:23" ht="12.75">
      <c r="A144" s="1" t="s">
        <v>341</v>
      </c>
      <c r="B144" s="35"/>
      <c r="C144" s="25"/>
      <c r="D144" s="62"/>
      <c r="E144" s="31"/>
      <c r="F144" s="62"/>
      <c r="G144" s="128"/>
      <c r="H144" s="134">
        <f t="shared" si="8"/>
        <v>0.00459896983075791</v>
      </c>
      <c r="I144" s="17"/>
      <c r="J144" s="17"/>
      <c r="K144" s="17"/>
      <c r="L144" s="17">
        <v>0.01839587932303164</v>
      </c>
      <c r="M144" s="94">
        <f>N144*10/$N$4</f>
        <v>0</v>
      </c>
      <c r="N144" s="78">
        <f>SUM(P144:CG144)</f>
        <v>0</v>
      </c>
      <c r="O144" s="82">
        <f>COUNTA(P144:CG144)</f>
        <v>0</v>
      </c>
      <c r="P144" s="11"/>
      <c r="Q144" s="11"/>
      <c r="R144" s="11"/>
      <c r="S144" s="11"/>
      <c r="U144" s="19"/>
      <c r="V144" s="19"/>
      <c r="W144" s="19"/>
    </row>
    <row r="145" spans="1:84" ht="12.75">
      <c r="A145" s="1" t="s">
        <v>154</v>
      </c>
      <c r="B145" s="35">
        <v>45.28</v>
      </c>
      <c r="C145" s="25">
        <v>65.21</v>
      </c>
      <c r="D145" s="63">
        <v>75.44</v>
      </c>
      <c r="E145" s="31">
        <v>78.62</v>
      </c>
      <c r="F145" s="62">
        <v>49.23</v>
      </c>
      <c r="G145" s="129">
        <v>50.732658421672554</v>
      </c>
      <c r="H145" s="134">
        <f t="shared" si="8"/>
        <v>63.63375856598423</v>
      </c>
      <c r="I145" s="17">
        <v>61.22</v>
      </c>
      <c r="J145" s="17">
        <v>72.73</v>
      </c>
      <c r="K145" s="17">
        <v>66.24360674370146</v>
      </c>
      <c r="L145" s="17">
        <v>54.34142752023546</v>
      </c>
      <c r="M145" s="94">
        <f t="shared" si="9"/>
        <v>38.6712349173246</v>
      </c>
      <c r="N145" s="78">
        <f t="shared" si="10"/>
        <v>2596</v>
      </c>
      <c r="O145" s="82">
        <f t="shared" si="11"/>
        <v>54</v>
      </c>
      <c r="P145" s="11">
        <v>8</v>
      </c>
      <c r="Q145" s="11">
        <v>21</v>
      </c>
      <c r="R145" s="11">
        <v>67</v>
      </c>
      <c r="S145" s="11">
        <v>110</v>
      </c>
      <c r="T145" s="50">
        <v>69</v>
      </c>
      <c r="U145" s="50">
        <v>9</v>
      </c>
      <c r="V145" s="50">
        <v>7</v>
      </c>
      <c r="W145" s="50"/>
      <c r="X145" s="50"/>
      <c r="Y145" s="50">
        <v>18</v>
      </c>
      <c r="Z145" s="50">
        <v>55</v>
      </c>
      <c r="AA145" s="50">
        <v>100</v>
      </c>
      <c r="AB145" s="50">
        <v>10</v>
      </c>
      <c r="AC145" s="50">
        <v>31</v>
      </c>
      <c r="AD145" s="50">
        <v>1</v>
      </c>
      <c r="AE145" s="50">
        <v>107</v>
      </c>
      <c r="AF145" s="50"/>
      <c r="AG145" s="50">
        <v>10</v>
      </c>
      <c r="AH145" s="50">
        <v>44</v>
      </c>
      <c r="AI145" s="50">
        <v>62</v>
      </c>
      <c r="AJ145" s="50"/>
      <c r="AK145" s="50">
        <v>54</v>
      </c>
      <c r="AL145" s="50">
        <v>2</v>
      </c>
      <c r="AM145" s="50">
        <v>25</v>
      </c>
      <c r="AN145" s="50">
        <v>14</v>
      </c>
      <c r="AO145">
        <v>8</v>
      </c>
      <c r="AQ145" s="50">
        <v>64</v>
      </c>
      <c r="AR145" s="50"/>
      <c r="AS145">
        <v>320</v>
      </c>
      <c r="AT145">
        <v>26</v>
      </c>
      <c r="AU145">
        <v>212</v>
      </c>
      <c r="AV145">
        <v>12</v>
      </c>
      <c r="AW145">
        <v>4</v>
      </c>
      <c r="AX145">
        <v>11</v>
      </c>
      <c r="AY145">
        <v>232</v>
      </c>
      <c r="AZ145">
        <v>33</v>
      </c>
      <c r="BA145">
        <v>35</v>
      </c>
      <c r="BB145">
        <v>11</v>
      </c>
      <c r="BC145">
        <v>99</v>
      </c>
      <c r="BD145">
        <v>38</v>
      </c>
      <c r="BE145">
        <v>35</v>
      </c>
      <c r="BI145">
        <v>2</v>
      </c>
      <c r="BJ145">
        <v>1</v>
      </c>
      <c r="BK145">
        <v>6</v>
      </c>
      <c r="BL145">
        <v>7</v>
      </c>
      <c r="BM145">
        <v>4</v>
      </c>
      <c r="BN145">
        <v>15</v>
      </c>
      <c r="BO145">
        <v>205</v>
      </c>
      <c r="BP145">
        <v>1</v>
      </c>
      <c r="BQ145">
        <v>7</v>
      </c>
      <c r="BU145">
        <v>1</v>
      </c>
      <c r="BV145">
        <v>165</v>
      </c>
      <c r="BY145">
        <v>6</v>
      </c>
      <c r="BZ145">
        <v>67</v>
      </c>
      <c r="CB145">
        <v>24</v>
      </c>
      <c r="CC145">
        <v>24</v>
      </c>
      <c r="CD145">
        <v>15</v>
      </c>
      <c r="CE145">
        <v>61</v>
      </c>
      <c r="CF145">
        <v>21</v>
      </c>
    </row>
    <row r="146" spans="1:32" ht="13.5" thickBot="1">
      <c r="A146" s="1" t="s">
        <v>155</v>
      </c>
      <c r="B146" s="37">
        <v>0.01</v>
      </c>
      <c r="C146" s="29">
        <v>0.05</v>
      </c>
      <c r="D146" s="64">
        <v>0.01</v>
      </c>
      <c r="E146" s="33">
        <v>0.08</v>
      </c>
      <c r="F146" s="64">
        <v>0.16</v>
      </c>
      <c r="G146" s="126">
        <v>0.08325088339222617</v>
      </c>
      <c r="H146" s="135">
        <f t="shared" si="8"/>
        <v>0.00459896983075791</v>
      </c>
      <c r="I146" s="131"/>
      <c r="J146" s="131"/>
      <c r="K146" s="131"/>
      <c r="L146" s="131">
        <v>0.01839587932303164</v>
      </c>
      <c r="M146" s="95">
        <f t="shared" si="9"/>
        <v>0.014896469536719798</v>
      </c>
      <c r="N146" s="78">
        <f t="shared" si="10"/>
        <v>1</v>
      </c>
      <c r="O146" s="83">
        <f t="shared" si="11"/>
        <v>1</v>
      </c>
      <c r="P146" s="11"/>
      <c r="Q146" s="11">
        <v>1</v>
      </c>
      <c r="R146" s="11"/>
      <c r="S146" s="11"/>
      <c r="T146" s="11"/>
      <c r="U146" s="11"/>
      <c r="V146" s="11"/>
      <c r="W146" s="11"/>
      <c r="X146" s="11"/>
      <c r="Y146" s="11"/>
      <c r="Z146" s="11"/>
      <c r="AA146" s="19"/>
      <c r="AD146" s="19"/>
      <c r="AE146" s="19"/>
      <c r="AF146" s="19"/>
    </row>
    <row r="147" spans="1:85" ht="13.5" thickBot="1">
      <c r="A147" s="1" t="s">
        <v>156</v>
      </c>
      <c r="B147" s="19">
        <f aca="true" t="shared" si="12" ref="B147:J147">SUM(B5:B146)</f>
        <v>536.6999999999999</v>
      </c>
      <c r="C147" s="19">
        <f t="shared" si="12"/>
        <v>397.18000000000006</v>
      </c>
      <c r="D147" s="19">
        <f t="shared" si="12"/>
        <v>387.53000000000003</v>
      </c>
      <c r="E147" s="19">
        <f t="shared" si="12"/>
        <v>462.75</v>
      </c>
      <c r="F147" s="19">
        <f t="shared" si="12"/>
        <v>454.69000000000005</v>
      </c>
      <c r="G147" s="19">
        <f t="shared" si="12"/>
        <v>530.6477470971357</v>
      </c>
      <c r="H147" s="139">
        <f t="shared" si="8"/>
        <v>552.4943774680359</v>
      </c>
      <c r="I147" s="19">
        <f t="shared" si="12"/>
        <v>413.6618884120171</v>
      </c>
      <c r="J147" s="19">
        <f t="shared" si="12"/>
        <v>599.97</v>
      </c>
      <c r="K147" s="19">
        <v>560.7311990907369</v>
      </c>
      <c r="L147" s="19">
        <v>635.6144223693892</v>
      </c>
      <c r="M147" s="158">
        <f t="shared" si="9"/>
        <v>575.6740652465367</v>
      </c>
      <c r="N147" s="159">
        <f>SUM(N5:N146)</f>
        <v>38645</v>
      </c>
      <c r="O147" s="78"/>
      <c r="P147" s="98">
        <f aca="true" t="shared" si="13" ref="P147:CG147">SUM(P5:P146)</f>
        <v>439</v>
      </c>
      <c r="Q147" s="99">
        <f t="shared" si="13"/>
        <v>1168</v>
      </c>
      <c r="R147" s="99">
        <f t="shared" si="13"/>
        <v>197</v>
      </c>
      <c r="S147" s="99">
        <f t="shared" si="13"/>
        <v>482</v>
      </c>
      <c r="T147" s="99">
        <f t="shared" si="13"/>
        <v>426</v>
      </c>
      <c r="U147" s="99">
        <f t="shared" si="13"/>
        <v>522</v>
      </c>
      <c r="V147" s="99">
        <f t="shared" si="13"/>
        <v>366</v>
      </c>
      <c r="W147" s="99">
        <f t="shared" si="13"/>
        <v>583</v>
      </c>
      <c r="X147" s="99">
        <f t="shared" si="13"/>
        <v>339</v>
      </c>
      <c r="Y147" s="99">
        <f t="shared" si="13"/>
        <v>520</v>
      </c>
      <c r="Z147" s="99">
        <f t="shared" si="13"/>
        <v>1115</v>
      </c>
      <c r="AA147" s="99">
        <f t="shared" si="13"/>
        <v>688</v>
      </c>
      <c r="AB147" s="99">
        <f t="shared" si="13"/>
        <v>120</v>
      </c>
      <c r="AC147" s="99">
        <f t="shared" si="13"/>
        <v>268</v>
      </c>
      <c r="AD147" s="99">
        <f t="shared" si="13"/>
        <v>479</v>
      </c>
      <c r="AE147" s="99">
        <f t="shared" si="13"/>
        <v>1447</v>
      </c>
      <c r="AF147" s="99">
        <f t="shared" si="13"/>
        <v>167</v>
      </c>
      <c r="AG147" s="99">
        <f t="shared" si="13"/>
        <v>231</v>
      </c>
      <c r="AH147" s="99">
        <f t="shared" si="13"/>
        <v>646</v>
      </c>
      <c r="AI147" s="99">
        <f t="shared" si="13"/>
        <v>1299</v>
      </c>
      <c r="AJ147" s="99">
        <f t="shared" si="13"/>
        <v>403</v>
      </c>
      <c r="AK147" s="99">
        <f t="shared" si="13"/>
        <v>298</v>
      </c>
      <c r="AL147" s="99">
        <f t="shared" si="13"/>
        <v>244</v>
      </c>
      <c r="AM147" s="99">
        <f t="shared" si="13"/>
        <v>388</v>
      </c>
      <c r="AN147" s="99">
        <f t="shared" si="13"/>
        <v>195</v>
      </c>
      <c r="AO147" s="99">
        <f t="shared" si="13"/>
        <v>290</v>
      </c>
      <c r="AP147" s="99">
        <f t="shared" si="13"/>
        <v>692</v>
      </c>
      <c r="AQ147" s="99">
        <f t="shared" si="13"/>
        <v>515</v>
      </c>
      <c r="AR147" s="99">
        <f t="shared" si="13"/>
        <v>270</v>
      </c>
      <c r="AS147" s="99">
        <f t="shared" si="13"/>
        <v>922</v>
      </c>
      <c r="AT147" s="99">
        <f t="shared" si="13"/>
        <v>675</v>
      </c>
      <c r="AU147" s="99">
        <f t="shared" si="13"/>
        <v>298</v>
      </c>
      <c r="AV147" s="99">
        <f t="shared" si="13"/>
        <v>871</v>
      </c>
      <c r="AW147" s="99">
        <f t="shared" si="13"/>
        <v>753</v>
      </c>
      <c r="AX147" s="99">
        <f t="shared" si="13"/>
        <v>761</v>
      </c>
      <c r="AY147" s="99">
        <f t="shared" si="13"/>
        <v>839</v>
      </c>
      <c r="AZ147" s="99">
        <f t="shared" si="13"/>
        <v>355</v>
      </c>
      <c r="BA147" s="99">
        <f t="shared" si="13"/>
        <v>717</v>
      </c>
      <c r="BB147" s="99">
        <f t="shared" si="13"/>
        <v>384</v>
      </c>
      <c r="BC147" s="99">
        <f t="shared" si="13"/>
        <v>776</v>
      </c>
      <c r="BD147" s="99">
        <f t="shared" si="13"/>
        <v>191</v>
      </c>
      <c r="BE147" s="99">
        <f t="shared" si="13"/>
        <v>317</v>
      </c>
      <c r="BF147" s="99">
        <f t="shared" si="13"/>
        <v>226</v>
      </c>
      <c r="BG147" s="99">
        <f t="shared" si="13"/>
        <v>1126</v>
      </c>
      <c r="BH147" s="99">
        <f t="shared" si="13"/>
        <v>1377</v>
      </c>
      <c r="BI147" s="99">
        <f t="shared" si="13"/>
        <v>680</v>
      </c>
      <c r="BJ147" s="99">
        <f t="shared" si="13"/>
        <v>431</v>
      </c>
      <c r="BK147" s="99">
        <f t="shared" si="13"/>
        <v>584</v>
      </c>
      <c r="BL147" s="99">
        <f t="shared" si="13"/>
        <v>329</v>
      </c>
      <c r="BM147" s="99">
        <f t="shared" si="13"/>
        <v>644</v>
      </c>
      <c r="BN147" s="99">
        <f t="shared" si="13"/>
        <v>482</v>
      </c>
      <c r="BO147" s="99">
        <f t="shared" si="13"/>
        <v>1542</v>
      </c>
      <c r="BP147" s="99">
        <f t="shared" si="13"/>
        <v>751</v>
      </c>
      <c r="BQ147" s="99">
        <f t="shared" si="13"/>
        <v>485</v>
      </c>
      <c r="BR147" s="99">
        <f t="shared" si="13"/>
        <v>582</v>
      </c>
      <c r="BS147" s="99">
        <f t="shared" si="13"/>
        <v>454</v>
      </c>
      <c r="BT147" s="99">
        <f t="shared" si="13"/>
        <v>183</v>
      </c>
      <c r="BU147" s="99">
        <f t="shared" si="13"/>
        <v>533</v>
      </c>
      <c r="BV147" s="99">
        <f t="shared" si="13"/>
        <v>766</v>
      </c>
      <c r="BW147" s="99">
        <f t="shared" si="13"/>
        <v>366</v>
      </c>
      <c r="BX147" s="99">
        <f t="shared" si="13"/>
        <v>385</v>
      </c>
      <c r="BY147" s="99">
        <f t="shared" si="13"/>
        <v>450</v>
      </c>
      <c r="BZ147" s="99">
        <f t="shared" si="13"/>
        <v>598</v>
      </c>
      <c r="CA147" s="99">
        <f t="shared" si="13"/>
        <v>1170</v>
      </c>
      <c r="CB147" s="99">
        <f t="shared" si="13"/>
        <v>696</v>
      </c>
      <c r="CC147" s="99">
        <f t="shared" si="13"/>
        <v>392</v>
      </c>
      <c r="CD147" s="99">
        <f t="shared" si="13"/>
        <v>285</v>
      </c>
      <c r="CE147" s="99">
        <f t="shared" si="13"/>
        <v>154</v>
      </c>
      <c r="CF147" s="99">
        <f t="shared" si="13"/>
        <v>257</v>
      </c>
      <c r="CG147" s="100">
        <f t="shared" si="13"/>
        <v>53</v>
      </c>
    </row>
    <row r="148" spans="1:85" ht="13.5" thickBot="1">
      <c r="A148" s="1" t="s">
        <v>157</v>
      </c>
      <c r="B148" s="65">
        <f aca="true" t="shared" si="14" ref="B148:J148">COUNTIF(B5:B146,"&gt;0")</f>
        <v>69</v>
      </c>
      <c r="C148" s="65">
        <f t="shared" si="14"/>
        <v>81</v>
      </c>
      <c r="D148" s="65">
        <f t="shared" si="14"/>
        <v>85</v>
      </c>
      <c r="E148" s="65">
        <f t="shared" si="14"/>
        <v>88</v>
      </c>
      <c r="F148" s="65">
        <f t="shared" si="14"/>
        <v>91</v>
      </c>
      <c r="G148" s="65">
        <f t="shared" si="14"/>
        <v>98</v>
      </c>
      <c r="H148" s="138">
        <f t="shared" si="14"/>
        <v>108</v>
      </c>
      <c r="I148" s="65">
        <f t="shared" si="14"/>
        <v>73</v>
      </c>
      <c r="J148" s="65">
        <f t="shared" si="14"/>
        <v>69</v>
      </c>
      <c r="K148" s="65">
        <v>82</v>
      </c>
      <c r="L148" s="65">
        <v>81</v>
      </c>
      <c r="M148" s="137">
        <f>COUNTIF(M5:M146,"&gt;0")</f>
        <v>82</v>
      </c>
      <c r="N148" s="84"/>
      <c r="O148" s="85"/>
      <c r="P148" s="101">
        <f aca="true" t="shared" si="15" ref="P148:AZ148">COUNTA(P5:P146)</f>
        <v>23</v>
      </c>
      <c r="Q148" s="102">
        <f t="shared" si="15"/>
        <v>30</v>
      </c>
      <c r="R148" s="102">
        <f t="shared" si="15"/>
        <v>17</v>
      </c>
      <c r="S148" s="102">
        <f t="shared" si="15"/>
        <v>31</v>
      </c>
      <c r="T148" s="102">
        <f t="shared" si="15"/>
        <v>19</v>
      </c>
      <c r="U148" s="102">
        <f t="shared" si="15"/>
        <v>22</v>
      </c>
      <c r="V148" s="102">
        <f>COUNTA(V5:V146)</f>
        <v>26</v>
      </c>
      <c r="W148" s="102">
        <f t="shared" si="15"/>
        <v>31</v>
      </c>
      <c r="X148" s="102">
        <f t="shared" si="15"/>
        <v>12</v>
      </c>
      <c r="Y148" s="102">
        <f t="shared" si="15"/>
        <v>23</v>
      </c>
      <c r="Z148" s="102">
        <f>COUNTA(Z5:Z146)</f>
        <v>32</v>
      </c>
      <c r="AA148" s="102">
        <f t="shared" si="15"/>
        <v>34</v>
      </c>
      <c r="AB148" s="102">
        <f t="shared" si="15"/>
        <v>13</v>
      </c>
      <c r="AC148" s="102">
        <f t="shared" si="15"/>
        <v>20</v>
      </c>
      <c r="AD148" s="102">
        <f t="shared" si="15"/>
        <v>22</v>
      </c>
      <c r="AE148" s="102">
        <f t="shared" si="15"/>
        <v>23</v>
      </c>
      <c r="AF148" s="102">
        <f t="shared" si="15"/>
        <v>20</v>
      </c>
      <c r="AG148" s="102">
        <f t="shared" si="15"/>
        <v>20</v>
      </c>
      <c r="AH148" s="102">
        <f t="shared" si="15"/>
        <v>28</v>
      </c>
      <c r="AI148" s="102">
        <f t="shared" si="15"/>
        <v>24</v>
      </c>
      <c r="AJ148" s="102">
        <f t="shared" si="15"/>
        <v>22</v>
      </c>
      <c r="AK148" s="102">
        <f t="shared" si="15"/>
        <v>19</v>
      </c>
      <c r="AL148" s="102">
        <f>COUNTA(AL5:AL146)</f>
        <v>25</v>
      </c>
      <c r="AM148" s="102">
        <f>COUNTA(AM5:AM146)</f>
        <v>20</v>
      </c>
      <c r="AN148" s="102">
        <f t="shared" si="15"/>
        <v>24</v>
      </c>
      <c r="AO148" s="102">
        <f t="shared" si="15"/>
        <v>20</v>
      </c>
      <c r="AP148" s="102">
        <f>COUNTA(AP5:AP146)</f>
        <v>22</v>
      </c>
      <c r="AQ148" s="102">
        <f t="shared" si="15"/>
        <v>36</v>
      </c>
      <c r="AR148" s="102">
        <f>COUNTA(AR5:AR146)</f>
        <v>24</v>
      </c>
      <c r="AS148" s="102">
        <f>COUNTA(AS5:AS146)</f>
        <v>33</v>
      </c>
      <c r="AT148" s="102">
        <f t="shared" si="15"/>
        <v>31</v>
      </c>
      <c r="AU148" s="102">
        <f>COUNTA(AU5:AU146)</f>
        <v>16</v>
      </c>
      <c r="AV148" s="102">
        <f t="shared" si="15"/>
        <v>25</v>
      </c>
      <c r="AW148" s="102">
        <f t="shared" si="15"/>
        <v>23</v>
      </c>
      <c r="AX148" s="102">
        <f t="shared" si="15"/>
        <v>32</v>
      </c>
      <c r="AY148" s="102">
        <f t="shared" si="15"/>
        <v>20</v>
      </c>
      <c r="AZ148" s="102">
        <f t="shared" si="15"/>
        <v>20</v>
      </c>
      <c r="BA148" s="102">
        <f aca="true" t="shared" si="16" ref="BA148:CG148">COUNTA(BA5:BA146)</f>
        <v>29</v>
      </c>
      <c r="BB148" s="102">
        <f t="shared" si="16"/>
        <v>17</v>
      </c>
      <c r="BC148" s="102">
        <f t="shared" si="16"/>
        <v>34</v>
      </c>
      <c r="BD148" s="102">
        <f>COUNTA(BD5:BD146)</f>
        <v>20</v>
      </c>
      <c r="BE148" s="102">
        <f t="shared" si="16"/>
        <v>24</v>
      </c>
      <c r="BF148" s="102">
        <f>COUNTA(BF5:BF146)</f>
        <v>12</v>
      </c>
      <c r="BG148" s="102">
        <f t="shared" si="16"/>
        <v>19</v>
      </c>
      <c r="BH148" s="102">
        <f>COUNTA(BH5:BH146)</f>
        <v>19</v>
      </c>
      <c r="BI148" s="102">
        <f t="shared" si="16"/>
        <v>21</v>
      </c>
      <c r="BJ148" s="102">
        <f>COUNTA(BJ5:BJ146)</f>
        <v>18</v>
      </c>
      <c r="BK148" s="102">
        <f t="shared" si="16"/>
        <v>21</v>
      </c>
      <c r="BL148" s="102">
        <f>COUNTA(BL5:BL146)</f>
        <v>16</v>
      </c>
      <c r="BM148" s="102">
        <f>COUNTA(BM5:BM146)</f>
        <v>35</v>
      </c>
      <c r="BN148" s="102">
        <f t="shared" si="16"/>
        <v>22</v>
      </c>
      <c r="BO148" s="102">
        <f t="shared" si="16"/>
        <v>28</v>
      </c>
      <c r="BP148" s="102">
        <f t="shared" si="16"/>
        <v>23</v>
      </c>
      <c r="BQ148" s="102">
        <f>COUNTA(BQ5:BQ146)</f>
        <v>15</v>
      </c>
      <c r="BR148" s="102">
        <f t="shared" si="16"/>
        <v>22</v>
      </c>
      <c r="BS148" s="102">
        <f t="shared" si="16"/>
        <v>16</v>
      </c>
      <c r="BT148" s="102">
        <f t="shared" si="16"/>
        <v>15</v>
      </c>
      <c r="BU148" s="102">
        <f t="shared" si="16"/>
        <v>32</v>
      </c>
      <c r="BV148" s="102">
        <f t="shared" si="16"/>
        <v>31</v>
      </c>
      <c r="BW148" s="102">
        <f>COUNTA(BW5:BW146)</f>
        <v>21</v>
      </c>
      <c r="BX148" s="102">
        <f t="shared" si="16"/>
        <v>29</v>
      </c>
      <c r="BY148" s="102">
        <f t="shared" si="16"/>
        <v>26</v>
      </c>
      <c r="BZ148" s="102">
        <f t="shared" si="16"/>
        <v>21</v>
      </c>
      <c r="CA148" s="102">
        <f t="shared" si="16"/>
        <v>21</v>
      </c>
      <c r="CB148" s="102">
        <f t="shared" si="16"/>
        <v>26</v>
      </c>
      <c r="CC148" s="102">
        <f t="shared" si="16"/>
        <v>20</v>
      </c>
      <c r="CD148" s="102">
        <f>COUNTA(CD5:CD146)</f>
        <v>29</v>
      </c>
      <c r="CE148" s="102">
        <f>COUNTA(CE5:CE146)</f>
        <v>12</v>
      </c>
      <c r="CF148" s="102">
        <f t="shared" si="16"/>
        <v>18</v>
      </c>
      <c r="CG148" s="103">
        <f t="shared" si="16"/>
        <v>12</v>
      </c>
    </row>
    <row r="149" ht="13.5" thickTop="1"/>
    <row r="150" spans="1:17" ht="12.75">
      <c r="A150" s="1" t="s">
        <v>157</v>
      </c>
      <c r="B150" s="2">
        <f aca="true" t="shared" si="17" ref="B150:G150">COUNTA(B5:B146)</f>
        <v>70</v>
      </c>
      <c r="C150" s="2">
        <f t="shared" si="17"/>
        <v>95</v>
      </c>
      <c r="D150" s="2">
        <f t="shared" si="17"/>
        <v>103</v>
      </c>
      <c r="E150" s="2">
        <f t="shared" si="17"/>
        <v>100</v>
      </c>
      <c r="F150" s="2">
        <f t="shared" si="17"/>
        <v>114</v>
      </c>
      <c r="G150" s="2">
        <f t="shared" si="17"/>
        <v>116</v>
      </c>
      <c r="J150" s="1"/>
      <c r="K150" s="71" t="s">
        <v>325</v>
      </c>
      <c r="L150" s="71"/>
      <c r="M150" s="3"/>
      <c r="N150" s="124"/>
      <c r="O150" s="1"/>
      <c r="P150" s="1"/>
      <c r="Q150" s="115">
        <f>AVERAGE(P147:CG147)</f>
        <v>551.9571428571429</v>
      </c>
    </row>
    <row r="151" spans="10:17" ht="12.75">
      <c r="J151" s="1"/>
      <c r="K151" s="71" t="s">
        <v>326</v>
      </c>
      <c r="L151" s="71"/>
      <c r="M151" s="3"/>
      <c r="N151" s="124"/>
      <c r="O151" s="1"/>
      <c r="P151" s="1"/>
      <c r="Q151" s="115">
        <f>AVERAGE(P148:CG148)</f>
        <v>22.942857142857143</v>
      </c>
    </row>
    <row r="152" ht="12.75"/>
    <row r="153" ht="12.75"/>
    <row r="154" ht="12.75"/>
    <row r="155" ht="12.75"/>
    <row r="156" ht="12.75"/>
    <row r="157" ht="12.75"/>
  </sheetData>
  <mergeCells count="1">
    <mergeCell ref="I2:M2"/>
  </mergeCells>
  <printOptions gridLines="1" horizontalCentered="1"/>
  <pageMargins left="0.7875" right="0.7875" top="0.9840277777777778" bottom="0.7875" header="0.5118055555555556" footer="0.5118055555555556"/>
  <pageSetup horizontalDpi="300" verticalDpi="3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workbookViewId="0" topLeftCell="A1">
      <pane xSplit="1" ySplit="4" topLeftCell="P13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54" sqref="P154"/>
    </sheetView>
  </sheetViews>
  <sheetFormatPr defaultColWidth="9.140625" defaultRowHeight="12.75"/>
  <cols>
    <col min="1" max="1" width="18.57421875" style="1" customWidth="1"/>
    <col min="2" max="2" width="6.57421875" style="71" customWidth="1"/>
    <col min="3" max="6" width="8.140625" style="3" customWidth="1"/>
    <col min="7" max="7" width="7.7109375" style="3" customWidth="1"/>
    <col min="8" max="8" width="8.00390625" style="0" customWidth="1"/>
    <col min="9" max="10" width="5.7109375" style="0" customWidth="1"/>
    <col min="11" max="11" width="5.8515625" style="0" customWidth="1"/>
    <col min="12" max="26" width="5.7109375" style="0" customWidth="1"/>
  </cols>
  <sheetData>
    <row r="1" spans="1:9" ht="12.75">
      <c r="A1" s="1" t="s">
        <v>245</v>
      </c>
      <c r="I1" s="43"/>
    </row>
    <row r="2" spans="1:26" ht="135">
      <c r="A2" s="4"/>
      <c r="B2" s="60" t="s">
        <v>366</v>
      </c>
      <c r="C2" s="173" t="s">
        <v>233</v>
      </c>
      <c r="D2" s="173"/>
      <c r="E2" s="173"/>
      <c r="F2" s="173"/>
      <c r="G2" s="40" t="s">
        <v>365</v>
      </c>
      <c r="H2" s="40" t="s">
        <v>233</v>
      </c>
      <c r="I2" s="44" t="s">
        <v>16</v>
      </c>
      <c r="J2" s="40" t="s">
        <v>1</v>
      </c>
      <c r="K2" s="39" t="s">
        <v>219</v>
      </c>
      <c r="L2" s="39" t="s">
        <v>220</v>
      </c>
      <c r="M2" s="39" t="s">
        <v>221</v>
      </c>
      <c r="N2" s="39" t="s">
        <v>235</v>
      </c>
      <c r="O2" s="39" t="s">
        <v>223</v>
      </c>
      <c r="P2" s="39" t="s">
        <v>224</v>
      </c>
      <c r="Q2" s="39" t="s">
        <v>225</v>
      </c>
      <c r="R2" s="39" t="s">
        <v>226</v>
      </c>
      <c r="S2" s="39" t="s">
        <v>227</v>
      </c>
      <c r="T2" s="39" t="s">
        <v>228</v>
      </c>
      <c r="U2" s="39" t="s">
        <v>229</v>
      </c>
      <c r="V2" s="39" t="s">
        <v>230</v>
      </c>
      <c r="W2" s="39" t="s">
        <v>231</v>
      </c>
      <c r="X2" s="39" t="s">
        <v>232</v>
      </c>
      <c r="Y2" s="39" t="s">
        <v>236</v>
      </c>
      <c r="Z2" s="39" t="s">
        <v>237</v>
      </c>
    </row>
    <row r="3" spans="1:24" ht="12.75">
      <c r="A3" s="7" t="s">
        <v>17</v>
      </c>
      <c r="B3" s="151" t="s">
        <v>216</v>
      </c>
      <c r="C3" s="9" t="s">
        <v>279</v>
      </c>
      <c r="D3" s="9" t="s">
        <v>290</v>
      </c>
      <c r="E3" s="92" t="s">
        <v>308</v>
      </c>
      <c r="F3" s="92" t="s">
        <v>338</v>
      </c>
      <c r="G3" s="9"/>
      <c r="H3" s="119" t="s">
        <v>359</v>
      </c>
      <c r="I3" s="91" t="s">
        <v>359</v>
      </c>
      <c r="J3" s="92" t="s">
        <v>359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6" ht="13.5" thickBot="1">
      <c r="A4" s="42" t="s">
        <v>33</v>
      </c>
      <c r="B4" s="71">
        <v>189</v>
      </c>
      <c r="C4" s="3">
        <v>189</v>
      </c>
      <c r="D4" s="3">
        <v>189</v>
      </c>
      <c r="E4" s="3">
        <v>190</v>
      </c>
      <c r="F4" s="3">
        <v>190</v>
      </c>
      <c r="G4" s="3">
        <v>189</v>
      </c>
      <c r="H4" s="120">
        <f>(I4)</f>
        <v>189.99999999999997</v>
      </c>
      <c r="I4" s="45">
        <f>SUM(K4:Z4)</f>
        <v>189.99999999999997</v>
      </c>
      <c r="J4" s="20">
        <f>COUNTA(K4:Z4)</f>
        <v>16</v>
      </c>
      <c r="K4">
        <v>11.2</v>
      </c>
      <c r="L4" s="30">
        <v>8.1</v>
      </c>
      <c r="M4" s="30">
        <v>17</v>
      </c>
      <c r="N4" s="30">
        <v>11</v>
      </c>
      <c r="O4" s="48">
        <v>11</v>
      </c>
      <c r="P4" s="30">
        <v>11.1</v>
      </c>
      <c r="Q4" s="30">
        <v>12.1</v>
      </c>
      <c r="R4" s="30">
        <v>10</v>
      </c>
      <c r="S4" s="30">
        <v>12</v>
      </c>
      <c r="T4" s="30">
        <v>12</v>
      </c>
      <c r="U4" s="30">
        <v>9.1</v>
      </c>
      <c r="V4" s="30">
        <v>9.1</v>
      </c>
      <c r="W4" s="30">
        <v>9.1</v>
      </c>
      <c r="X4" s="30">
        <v>16</v>
      </c>
      <c r="Y4" s="30">
        <v>15.6</v>
      </c>
      <c r="Z4" s="30">
        <v>15.6</v>
      </c>
    </row>
    <row r="5" spans="1:13" ht="12.75">
      <c r="A5" s="16" t="s">
        <v>34</v>
      </c>
      <c r="B5" s="152">
        <v>0.1854905619778644</v>
      </c>
      <c r="C5" s="22">
        <v>0.053276505061267986</v>
      </c>
      <c r="D5" s="22">
        <v>0.05291005291005291</v>
      </c>
      <c r="E5" s="22">
        <v>0.05263157894736843</v>
      </c>
      <c r="F5" s="22">
        <v>0.05263157894736843</v>
      </c>
      <c r="G5" s="136">
        <f>(C5+D5+E5+F5)/4</f>
        <v>0.05286242896651444</v>
      </c>
      <c r="H5" s="113">
        <f aca="true" t="shared" si="0" ref="H5:H38">I5*10/$I$4</f>
        <v>0.05263157894736843</v>
      </c>
      <c r="I5" s="87">
        <f aca="true" t="shared" si="1" ref="I5:I38">SUM(K5:Z5)</f>
        <v>1</v>
      </c>
      <c r="J5" s="88">
        <f>COUNTA(K5:Z5)</f>
        <v>1</v>
      </c>
      <c r="M5">
        <v>1</v>
      </c>
    </row>
    <row r="6" spans="1:10" ht="12.75">
      <c r="A6" s="16" t="s">
        <v>35</v>
      </c>
      <c r="B6" s="153">
        <v>0.04415278611691326</v>
      </c>
      <c r="C6" s="22">
        <v>0</v>
      </c>
      <c r="D6" s="22">
        <v>0</v>
      </c>
      <c r="E6" s="22">
        <v>0.10526315789473686</v>
      </c>
      <c r="F6" s="22">
        <v>0.15789473684210528</v>
      </c>
      <c r="G6" s="136">
        <f aca="true" t="shared" si="2" ref="G6:G70">(C6+D6+E6+F6)/4</f>
        <v>0.06578947368421054</v>
      </c>
      <c r="H6" s="114">
        <f t="shared" si="0"/>
        <v>0</v>
      </c>
      <c r="I6" s="87">
        <f t="shared" si="1"/>
        <v>0</v>
      </c>
      <c r="J6" s="88">
        <f aca="true" t="shared" si="3" ref="J6:J75">COUNTA(K6:Z6)</f>
        <v>0</v>
      </c>
    </row>
    <row r="7" spans="1:10" ht="12.75">
      <c r="A7" s="16" t="s">
        <v>36</v>
      </c>
      <c r="B7" s="153">
        <v>0.008818342151675485</v>
      </c>
      <c r="C7" s="22">
        <v>0</v>
      </c>
      <c r="D7" s="22">
        <v>0</v>
      </c>
      <c r="E7" s="22">
        <v>0</v>
      </c>
      <c r="F7" s="22">
        <v>0</v>
      </c>
      <c r="G7" s="136">
        <f t="shared" si="2"/>
        <v>0</v>
      </c>
      <c r="H7" s="114">
        <f t="shared" si="0"/>
        <v>0</v>
      </c>
      <c r="I7" s="87">
        <f t="shared" si="1"/>
        <v>0</v>
      </c>
      <c r="J7" s="88">
        <f t="shared" si="3"/>
        <v>0</v>
      </c>
    </row>
    <row r="8" spans="1:10" ht="12.75">
      <c r="A8" s="16" t="s">
        <v>37</v>
      </c>
      <c r="B8" s="153">
        <v>0.00887941751021133</v>
      </c>
      <c r="C8" s="22">
        <v>0</v>
      </c>
      <c r="D8" s="22">
        <v>0</v>
      </c>
      <c r="E8" s="22">
        <v>0</v>
      </c>
      <c r="F8" s="22">
        <v>0</v>
      </c>
      <c r="G8" s="136">
        <f t="shared" si="2"/>
        <v>0</v>
      </c>
      <c r="H8" s="114">
        <f t="shared" si="0"/>
        <v>0</v>
      </c>
      <c r="I8" s="87">
        <f t="shared" si="1"/>
        <v>0</v>
      </c>
      <c r="J8" s="88">
        <f t="shared" si="3"/>
        <v>0</v>
      </c>
    </row>
    <row r="9" spans="1:10" ht="12.75">
      <c r="A9" s="16" t="s">
        <v>38</v>
      </c>
      <c r="B9" s="153">
        <v>0.008818342151675485</v>
      </c>
      <c r="C9" s="22">
        <v>0</v>
      </c>
      <c r="D9" s="22">
        <v>0</v>
      </c>
      <c r="E9" s="22">
        <v>0</v>
      </c>
      <c r="F9" s="22">
        <v>0</v>
      </c>
      <c r="G9" s="136">
        <f t="shared" si="2"/>
        <v>0</v>
      </c>
      <c r="H9" s="114">
        <f t="shared" si="0"/>
        <v>0</v>
      </c>
      <c r="I9" s="87">
        <f t="shared" si="1"/>
        <v>0</v>
      </c>
      <c r="J9" s="88">
        <f t="shared" si="3"/>
        <v>0</v>
      </c>
    </row>
    <row r="10" spans="1:10" ht="12.75">
      <c r="A10" s="1" t="s">
        <v>39</v>
      </c>
      <c r="B10" s="153">
        <v>0.017697759661886817</v>
      </c>
      <c r="C10" s="22">
        <v>0</v>
      </c>
      <c r="D10" s="22">
        <v>0</v>
      </c>
      <c r="E10" s="22">
        <v>0</v>
      </c>
      <c r="F10" s="22">
        <v>0.05263157894736843</v>
      </c>
      <c r="G10" s="136">
        <f t="shared" si="2"/>
        <v>0.013157894736842108</v>
      </c>
      <c r="H10" s="114">
        <f t="shared" si="0"/>
        <v>0</v>
      </c>
      <c r="I10" s="87">
        <f t="shared" si="1"/>
        <v>0</v>
      </c>
      <c r="J10" s="88">
        <f t="shared" si="3"/>
        <v>0</v>
      </c>
    </row>
    <row r="11" spans="1:10" ht="12.75">
      <c r="A11" s="1" t="s">
        <v>40</v>
      </c>
      <c r="B11" s="153">
        <v>0.008818342151675485</v>
      </c>
      <c r="C11" s="22">
        <v>0</v>
      </c>
      <c r="D11" s="22">
        <v>0</v>
      </c>
      <c r="E11" s="22">
        <v>0</v>
      </c>
      <c r="F11" s="22">
        <v>0</v>
      </c>
      <c r="G11" s="136">
        <f t="shared" si="2"/>
        <v>0</v>
      </c>
      <c r="H11" s="114">
        <f t="shared" si="0"/>
        <v>0</v>
      </c>
      <c r="I11" s="87">
        <f t="shared" si="1"/>
        <v>0</v>
      </c>
      <c r="J11" s="88">
        <f t="shared" si="3"/>
        <v>0</v>
      </c>
    </row>
    <row r="12" spans="1:19" ht="12.75">
      <c r="A12" s="1" t="s">
        <v>41</v>
      </c>
      <c r="B12" s="153">
        <v>17.977292181696374</v>
      </c>
      <c r="C12" s="22">
        <v>29.302077783697392</v>
      </c>
      <c r="D12" s="22">
        <v>55.13227513227513</v>
      </c>
      <c r="E12" s="22">
        <v>1.0526315789473686</v>
      </c>
      <c r="F12" s="22">
        <v>9.05263157894737</v>
      </c>
      <c r="G12" s="136">
        <f t="shared" si="2"/>
        <v>23.634904018466816</v>
      </c>
      <c r="H12" s="114">
        <f t="shared" si="0"/>
        <v>2.8947368421052637</v>
      </c>
      <c r="I12" s="87">
        <f t="shared" si="1"/>
        <v>55</v>
      </c>
      <c r="J12" s="88">
        <f t="shared" si="3"/>
        <v>4</v>
      </c>
      <c r="M12">
        <v>1</v>
      </c>
      <c r="O12">
        <v>1</v>
      </c>
      <c r="Q12">
        <v>1</v>
      </c>
      <c r="S12">
        <v>52</v>
      </c>
    </row>
    <row r="13" spans="1:25" ht="12.75">
      <c r="A13" s="1" t="s">
        <v>42</v>
      </c>
      <c r="B13" s="153">
        <v>1.5599069399460095</v>
      </c>
      <c r="C13" s="22">
        <v>0.6393180607352158</v>
      </c>
      <c r="D13" s="22">
        <v>0</v>
      </c>
      <c r="E13" s="22">
        <v>0.10526315789473686</v>
      </c>
      <c r="F13" s="22">
        <v>0.10526315789473686</v>
      </c>
      <c r="G13" s="136">
        <f t="shared" si="2"/>
        <v>0.21246109413117237</v>
      </c>
      <c r="H13" s="114">
        <f t="shared" si="0"/>
        <v>1.4210526315789476</v>
      </c>
      <c r="I13" s="87">
        <f t="shared" si="1"/>
        <v>27</v>
      </c>
      <c r="J13" s="88">
        <f t="shared" si="3"/>
        <v>5</v>
      </c>
      <c r="K13">
        <v>4</v>
      </c>
      <c r="Q13">
        <v>1</v>
      </c>
      <c r="S13">
        <v>1</v>
      </c>
      <c r="W13">
        <v>20</v>
      </c>
      <c r="Y13">
        <v>1</v>
      </c>
    </row>
    <row r="14" spans="1:26" ht="12.75">
      <c r="A14" s="1" t="s">
        <v>43</v>
      </c>
      <c r="B14" s="153">
        <v>27.28859704263718</v>
      </c>
      <c r="C14" s="22">
        <v>29.515183803942463</v>
      </c>
      <c r="D14" s="22">
        <v>29.682539682539684</v>
      </c>
      <c r="E14" s="22">
        <v>22.947368421052634</v>
      </c>
      <c r="F14" s="22">
        <v>20.315789473684212</v>
      </c>
      <c r="G14" s="136">
        <f t="shared" si="2"/>
        <v>25.61522034530475</v>
      </c>
      <c r="H14" s="114">
        <f t="shared" si="0"/>
        <v>25.000000000000004</v>
      </c>
      <c r="I14" s="87">
        <f t="shared" si="1"/>
        <v>475</v>
      </c>
      <c r="J14" s="88">
        <f t="shared" si="3"/>
        <v>14</v>
      </c>
      <c r="K14">
        <v>4</v>
      </c>
      <c r="L14">
        <v>5</v>
      </c>
      <c r="M14">
        <v>10</v>
      </c>
      <c r="N14">
        <v>27</v>
      </c>
      <c r="O14">
        <v>4</v>
      </c>
      <c r="Q14">
        <v>40</v>
      </c>
      <c r="R14">
        <v>95</v>
      </c>
      <c r="S14">
        <v>60</v>
      </c>
      <c r="U14">
        <v>40</v>
      </c>
      <c r="V14">
        <v>50</v>
      </c>
      <c r="W14">
        <v>95</v>
      </c>
      <c r="X14">
        <v>35</v>
      </c>
      <c r="Y14">
        <v>4</v>
      </c>
      <c r="Z14">
        <v>6</v>
      </c>
    </row>
    <row r="15" spans="1:24" ht="12.75">
      <c r="A15" s="1" t="s">
        <v>44</v>
      </c>
      <c r="B15" s="153">
        <v>20.480766429976164</v>
      </c>
      <c r="C15" s="22">
        <v>13.159296750133192</v>
      </c>
      <c r="D15" s="22">
        <v>12.804232804232804</v>
      </c>
      <c r="E15" s="22">
        <v>71.36842105263159</v>
      </c>
      <c r="F15" s="22">
        <v>29.10526315789474</v>
      </c>
      <c r="G15" s="136">
        <f t="shared" si="2"/>
        <v>31.609303441223084</v>
      </c>
      <c r="H15" s="114">
        <f t="shared" si="0"/>
        <v>32.26315789473685</v>
      </c>
      <c r="I15" s="87">
        <f t="shared" si="1"/>
        <v>613</v>
      </c>
      <c r="J15" s="88">
        <f t="shared" si="3"/>
        <v>13</v>
      </c>
      <c r="K15">
        <v>39</v>
      </c>
      <c r="L15">
        <v>19</v>
      </c>
      <c r="M15">
        <v>4</v>
      </c>
      <c r="N15">
        <v>75</v>
      </c>
      <c r="P15">
        <v>159</v>
      </c>
      <c r="Q15">
        <v>119</v>
      </c>
      <c r="R15">
        <v>62</v>
      </c>
      <c r="S15">
        <v>8</v>
      </c>
      <c r="T15">
        <v>107</v>
      </c>
      <c r="U15">
        <v>1</v>
      </c>
      <c r="V15">
        <v>17</v>
      </c>
      <c r="W15">
        <v>2</v>
      </c>
      <c r="X15">
        <v>1</v>
      </c>
    </row>
    <row r="16" spans="1:10" ht="12.75">
      <c r="A16" s="1" t="s">
        <v>318</v>
      </c>
      <c r="B16" s="153">
        <v>0</v>
      </c>
      <c r="C16" s="22">
        <v>0</v>
      </c>
      <c r="D16" s="22">
        <v>0</v>
      </c>
      <c r="E16" s="22">
        <v>0</v>
      </c>
      <c r="F16" s="22">
        <v>0</v>
      </c>
      <c r="G16" s="136">
        <f t="shared" si="2"/>
        <v>0</v>
      </c>
      <c r="H16" s="114">
        <f>I16*10/$I$4</f>
        <v>0</v>
      </c>
      <c r="I16" s="87">
        <f>SUM(K16:Z16)</f>
        <v>0</v>
      </c>
      <c r="J16" s="88">
        <f>COUNTA(K16:Z16)</f>
        <v>0</v>
      </c>
    </row>
    <row r="17" spans="1:20" ht="12.75">
      <c r="A17" s="1" t="s">
        <v>45</v>
      </c>
      <c r="B17" s="153">
        <v>0.026455026455026454</v>
      </c>
      <c r="C17" s="22">
        <v>0</v>
      </c>
      <c r="D17" s="22">
        <v>0</v>
      </c>
      <c r="E17" s="22">
        <v>0</v>
      </c>
      <c r="F17" s="22">
        <v>0</v>
      </c>
      <c r="G17" s="136">
        <f t="shared" si="2"/>
        <v>0</v>
      </c>
      <c r="H17" s="114">
        <f t="shared" si="0"/>
        <v>0.05263157894736843</v>
      </c>
      <c r="I17" s="87">
        <f t="shared" si="1"/>
        <v>1</v>
      </c>
      <c r="J17" s="88">
        <f t="shared" si="3"/>
        <v>1</v>
      </c>
      <c r="T17">
        <v>1</v>
      </c>
    </row>
    <row r="18" spans="1:10" ht="12.75">
      <c r="A18" s="1" t="s">
        <v>46</v>
      </c>
      <c r="B18" s="153">
        <v>0.008818342151675485</v>
      </c>
      <c r="C18" s="22">
        <v>0</v>
      </c>
      <c r="D18" s="22">
        <v>0</v>
      </c>
      <c r="E18" s="22">
        <v>0</v>
      </c>
      <c r="F18" s="22">
        <v>0</v>
      </c>
      <c r="G18" s="136">
        <f t="shared" si="2"/>
        <v>0</v>
      </c>
      <c r="H18" s="114">
        <f t="shared" si="0"/>
        <v>0</v>
      </c>
      <c r="I18" s="87">
        <f t="shared" si="1"/>
        <v>0</v>
      </c>
      <c r="J18" s="88">
        <f t="shared" si="3"/>
        <v>0</v>
      </c>
    </row>
    <row r="19" spans="1:10" ht="12.75">
      <c r="A19" s="1" t="s">
        <v>47</v>
      </c>
      <c r="B19" s="153">
        <v>0.02657717717209815</v>
      </c>
      <c r="C19" s="22">
        <v>0</v>
      </c>
      <c r="D19" s="22">
        <v>0</v>
      </c>
      <c r="E19" s="22">
        <v>0</v>
      </c>
      <c r="F19" s="22">
        <v>0.05263157894736843</v>
      </c>
      <c r="G19" s="136">
        <f t="shared" si="2"/>
        <v>0.013157894736842108</v>
      </c>
      <c r="H19" s="114">
        <f t="shared" si="0"/>
        <v>0</v>
      </c>
      <c r="I19" s="87">
        <f t="shared" si="1"/>
        <v>0</v>
      </c>
      <c r="J19" s="88">
        <f t="shared" si="3"/>
        <v>0</v>
      </c>
    </row>
    <row r="20" spans="1:17" ht="12.75">
      <c r="A20" s="1" t="s">
        <v>48</v>
      </c>
      <c r="B20" s="153">
        <v>0.008818342151675485</v>
      </c>
      <c r="C20" s="22">
        <v>0</v>
      </c>
      <c r="D20" s="22">
        <v>0</v>
      </c>
      <c r="E20" s="22">
        <v>0.05263157894736843</v>
      </c>
      <c r="F20" s="22">
        <v>0.05263157894736843</v>
      </c>
      <c r="G20" s="136">
        <f t="shared" si="2"/>
        <v>0.026315789473684216</v>
      </c>
      <c r="H20" s="114">
        <f t="shared" si="0"/>
        <v>0.05263157894736843</v>
      </c>
      <c r="I20" s="87">
        <f t="shared" si="1"/>
        <v>1</v>
      </c>
      <c r="J20" s="88">
        <f t="shared" si="3"/>
        <v>1</v>
      </c>
      <c r="Q20">
        <v>1</v>
      </c>
    </row>
    <row r="21" spans="1:26" ht="12.75">
      <c r="A21" s="1" t="s">
        <v>49</v>
      </c>
      <c r="B21" s="153">
        <v>60.901984385379876</v>
      </c>
      <c r="C21" s="22">
        <v>131.2733084709643</v>
      </c>
      <c r="D21" s="22">
        <v>68.62433862433862</v>
      </c>
      <c r="E21" s="22">
        <v>51.842105263157904</v>
      </c>
      <c r="F21" s="22">
        <v>112.94736842105264</v>
      </c>
      <c r="G21" s="136">
        <f t="shared" si="2"/>
        <v>91.17178019487838</v>
      </c>
      <c r="H21" s="114">
        <f t="shared" si="0"/>
        <v>84.78947368421053</v>
      </c>
      <c r="I21" s="87">
        <f t="shared" si="1"/>
        <v>1611</v>
      </c>
      <c r="J21" s="88">
        <f t="shared" si="3"/>
        <v>15</v>
      </c>
      <c r="K21">
        <v>27</v>
      </c>
      <c r="L21">
        <v>55</v>
      </c>
      <c r="M21">
        <v>36</v>
      </c>
      <c r="N21">
        <v>269</v>
      </c>
      <c r="O21">
        <v>13</v>
      </c>
      <c r="P21">
        <v>460</v>
      </c>
      <c r="Q21">
        <v>193</v>
      </c>
      <c r="R21">
        <v>220</v>
      </c>
      <c r="S21">
        <v>28</v>
      </c>
      <c r="U21">
        <v>81</v>
      </c>
      <c r="V21">
        <v>50</v>
      </c>
      <c r="W21">
        <v>44</v>
      </c>
      <c r="X21">
        <v>82</v>
      </c>
      <c r="Y21">
        <v>10</v>
      </c>
      <c r="Z21">
        <v>43</v>
      </c>
    </row>
    <row r="22" spans="1:18" ht="12.75">
      <c r="A22" s="1" t="s">
        <v>398</v>
      </c>
      <c r="B22" s="153">
        <v>0</v>
      </c>
      <c r="C22" s="22">
        <v>0</v>
      </c>
      <c r="D22" s="22">
        <v>0</v>
      </c>
      <c r="E22" s="22">
        <v>0</v>
      </c>
      <c r="F22" s="22">
        <v>0</v>
      </c>
      <c r="G22" s="136">
        <f t="shared" si="2"/>
        <v>0</v>
      </c>
      <c r="H22" s="114">
        <f>I22*10/$I$4</f>
        <v>0.05263157894736843</v>
      </c>
      <c r="I22" s="87">
        <f>SUM(K22:Z22)</f>
        <v>1</v>
      </c>
      <c r="J22" s="88">
        <f>COUNTA(K22:Z22)</f>
        <v>1</v>
      </c>
      <c r="R22">
        <v>1</v>
      </c>
    </row>
    <row r="23" spans="1:10" ht="12.75">
      <c r="A23" s="1" t="s">
        <v>209</v>
      </c>
      <c r="B23" s="153">
        <v>0</v>
      </c>
      <c r="C23" s="22">
        <v>0</v>
      </c>
      <c r="D23" s="22">
        <v>0</v>
      </c>
      <c r="E23" s="22">
        <v>0</v>
      </c>
      <c r="F23" s="22">
        <v>0</v>
      </c>
      <c r="G23" s="136">
        <f t="shared" si="2"/>
        <v>0</v>
      </c>
      <c r="H23" s="114">
        <f t="shared" si="0"/>
        <v>0</v>
      </c>
      <c r="I23" s="87">
        <f t="shared" si="1"/>
        <v>0</v>
      </c>
      <c r="J23" s="88">
        <f t="shared" si="3"/>
        <v>0</v>
      </c>
    </row>
    <row r="24" spans="1:10" ht="12.75">
      <c r="A24" s="1" t="s">
        <v>50</v>
      </c>
      <c r="B24" s="153">
        <v>0.017697759661886817</v>
      </c>
      <c r="C24" s="22">
        <v>0.10655301012253597</v>
      </c>
      <c r="D24" s="22">
        <v>0</v>
      </c>
      <c r="E24" s="22">
        <v>0</v>
      </c>
      <c r="F24" s="22">
        <v>0.05263157894736843</v>
      </c>
      <c r="G24" s="136">
        <f t="shared" si="2"/>
        <v>0.0397961472674761</v>
      </c>
      <c r="H24" s="114">
        <f t="shared" si="0"/>
        <v>0</v>
      </c>
      <c r="I24" s="87">
        <f t="shared" si="1"/>
        <v>0</v>
      </c>
      <c r="J24" s="88">
        <f t="shared" si="3"/>
        <v>0</v>
      </c>
    </row>
    <row r="25" spans="1:26" ht="12.75">
      <c r="A25" s="1" t="s">
        <v>51</v>
      </c>
      <c r="B25" s="153">
        <v>367.14315312344087</v>
      </c>
      <c r="C25" s="22">
        <v>2281.885988279169</v>
      </c>
      <c r="D25" s="22">
        <v>403.3862433862434</v>
      </c>
      <c r="E25" s="22">
        <v>273.421052631579</v>
      </c>
      <c r="F25" s="22">
        <v>1464.5789473684213</v>
      </c>
      <c r="G25" s="136">
        <f t="shared" si="2"/>
        <v>1105.8180579163532</v>
      </c>
      <c r="H25" s="114">
        <f t="shared" si="0"/>
        <v>864.0000000000001</v>
      </c>
      <c r="I25" s="87">
        <f t="shared" si="1"/>
        <v>16416</v>
      </c>
      <c r="J25" s="88">
        <f t="shared" si="3"/>
        <v>13</v>
      </c>
      <c r="K25">
        <v>226</v>
      </c>
      <c r="M25">
        <v>62</v>
      </c>
      <c r="N25">
        <v>4645</v>
      </c>
      <c r="O25">
        <v>4</v>
      </c>
      <c r="P25">
        <v>1</v>
      </c>
      <c r="Q25">
        <v>210</v>
      </c>
      <c r="R25">
        <v>9060</v>
      </c>
      <c r="S25">
        <v>97</v>
      </c>
      <c r="U25">
        <v>1200</v>
      </c>
      <c r="V25">
        <v>212</v>
      </c>
      <c r="W25">
        <v>277</v>
      </c>
      <c r="X25">
        <v>387</v>
      </c>
      <c r="Z25">
        <v>35</v>
      </c>
    </row>
    <row r="26" spans="1:23" ht="12.75">
      <c r="A26" s="1" t="s">
        <v>52</v>
      </c>
      <c r="B26" s="153">
        <v>0.8657244148275934</v>
      </c>
      <c r="C26" s="22">
        <v>1.2786361214704316</v>
      </c>
      <c r="D26" s="22">
        <v>0.21164021164021163</v>
      </c>
      <c r="E26" s="22">
        <v>0.7894736842105264</v>
      </c>
      <c r="F26" s="22">
        <v>2.0526315789473686</v>
      </c>
      <c r="G26" s="136">
        <f t="shared" si="2"/>
        <v>1.0830953990671346</v>
      </c>
      <c r="H26" s="114">
        <f t="shared" si="0"/>
        <v>0.26315789473684215</v>
      </c>
      <c r="I26" s="87">
        <f t="shared" si="1"/>
        <v>5</v>
      </c>
      <c r="J26" s="88">
        <f t="shared" si="3"/>
        <v>2</v>
      </c>
      <c r="M26">
        <v>4</v>
      </c>
      <c r="W26">
        <v>1</v>
      </c>
    </row>
    <row r="27" spans="1:10" ht="12.75">
      <c r="A27" s="1" t="s">
        <v>53</v>
      </c>
      <c r="B27" s="153">
        <v>0.05291005291005291</v>
      </c>
      <c r="C27" s="22">
        <v>0</v>
      </c>
      <c r="D27" s="22">
        <v>0.05291005291005291</v>
      </c>
      <c r="E27" s="22">
        <v>0</v>
      </c>
      <c r="F27" s="22">
        <v>0</v>
      </c>
      <c r="G27" s="136">
        <f t="shared" si="2"/>
        <v>0.013227513227513227</v>
      </c>
      <c r="H27" s="114">
        <f t="shared" si="0"/>
        <v>0</v>
      </c>
      <c r="I27" s="87">
        <f t="shared" si="1"/>
        <v>0</v>
      </c>
      <c r="J27" s="88">
        <f t="shared" si="3"/>
        <v>0</v>
      </c>
    </row>
    <row r="28" spans="1:23" ht="12.75">
      <c r="A28" s="1" t="s">
        <v>54</v>
      </c>
      <c r="B28" s="153">
        <v>47.82216077101533</v>
      </c>
      <c r="C28" s="22">
        <v>24.02770378263186</v>
      </c>
      <c r="D28" s="22">
        <v>24.70899470899471</v>
      </c>
      <c r="E28" s="22">
        <v>44.57894736842106</v>
      </c>
      <c r="F28" s="22">
        <v>16.578947368421055</v>
      </c>
      <c r="G28" s="136">
        <f t="shared" si="2"/>
        <v>27.47364830711717</v>
      </c>
      <c r="H28" s="114">
        <f t="shared" si="0"/>
        <v>12.210526315789476</v>
      </c>
      <c r="I28" s="87">
        <f t="shared" si="1"/>
        <v>232</v>
      </c>
      <c r="J28" s="88">
        <f t="shared" si="3"/>
        <v>6</v>
      </c>
      <c r="K28">
        <v>114</v>
      </c>
      <c r="M28">
        <v>39</v>
      </c>
      <c r="O28">
        <v>64</v>
      </c>
      <c r="Q28">
        <v>5</v>
      </c>
      <c r="S28">
        <v>9</v>
      </c>
      <c r="W28">
        <v>1</v>
      </c>
    </row>
    <row r="29" spans="1:10" ht="12.75">
      <c r="A29" s="1" t="s">
        <v>55</v>
      </c>
      <c r="B29" s="153">
        <v>0.3527336860670194</v>
      </c>
      <c r="C29" s="22">
        <v>0</v>
      </c>
      <c r="D29" s="22">
        <v>0</v>
      </c>
      <c r="E29" s="22">
        <v>0</v>
      </c>
      <c r="F29" s="22">
        <v>0</v>
      </c>
      <c r="G29" s="136">
        <f t="shared" si="2"/>
        <v>0</v>
      </c>
      <c r="H29" s="114">
        <f t="shared" si="0"/>
        <v>0</v>
      </c>
      <c r="I29" s="87">
        <f t="shared" si="1"/>
        <v>0</v>
      </c>
      <c r="J29" s="88">
        <f t="shared" si="3"/>
        <v>0</v>
      </c>
    </row>
    <row r="30" spans="1:13" ht="12.75">
      <c r="A30" s="1" t="s">
        <v>56</v>
      </c>
      <c r="B30" s="153">
        <v>0.6977483864360084</v>
      </c>
      <c r="C30" s="22">
        <v>0.8524240809802878</v>
      </c>
      <c r="D30" s="22">
        <v>0</v>
      </c>
      <c r="E30" s="22">
        <v>1.3157894736842106</v>
      </c>
      <c r="F30" s="22">
        <v>2.7368421052631584</v>
      </c>
      <c r="G30" s="136">
        <f t="shared" si="2"/>
        <v>1.2262639149819141</v>
      </c>
      <c r="H30" s="114">
        <f t="shared" si="0"/>
        <v>0.10526315789473686</v>
      </c>
      <c r="I30" s="87">
        <f t="shared" si="1"/>
        <v>2</v>
      </c>
      <c r="J30" s="88">
        <f t="shared" si="3"/>
        <v>1</v>
      </c>
      <c r="M30">
        <v>2</v>
      </c>
    </row>
    <row r="31" spans="1:15" ht="12.75">
      <c r="A31" s="1" t="s">
        <v>57</v>
      </c>
      <c r="B31" s="153">
        <v>1.3497560274331717</v>
      </c>
      <c r="C31" s="22">
        <v>0.15982951518380395</v>
      </c>
      <c r="D31" s="22">
        <v>0.21164021164021163</v>
      </c>
      <c r="E31" s="22">
        <v>0.31578947368421056</v>
      </c>
      <c r="F31" s="22">
        <v>4.421052631578948</v>
      </c>
      <c r="G31" s="136">
        <f t="shared" si="2"/>
        <v>1.2770779580217935</v>
      </c>
      <c r="H31" s="114">
        <f t="shared" si="0"/>
        <v>0.42105263157894746</v>
      </c>
      <c r="I31" s="87">
        <f t="shared" si="1"/>
        <v>8</v>
      </c>
      <c r="J31" s="88">
        <f t="shared" si="3"/>
        <v>2</v>
      </c>
      <c r="M31">
        <v>6</v>
      </c>
      <c r="O31">
        <v>2</v>
      </c>
    </row>
    <row r="32" spans="1:26" ht="12.75">
      <c r="A32" s="1" t="s">
        <v>58</v>
      </c>
      <c r="B32" s="153">
        <v>136.7154470857188</v>
      </c>
      <c r="C32" s="22">
        <v>213.95844432605222</v>
      </c>
      <c r="D32" s="22">
        <v>683.8624338624338</v>
      </c>
      <c r="E32" s="22">
        <v>111.2105263157895</v>
      </c>
      <c r="F32" s="22">
        <v>221.78947368421055</v>
      </c>
      <c r="G32" s="136">
        <f t="shared" si="2"/>
        <v>307.70521954712154</v>
      </c>
      <c r="H32" s="114">
        <f t="shared" si="0"/>
        <v>85.42105263157896</v>
      </c>
      <c r="I32" s="87">
        <f t="shared" si="1"/>
        <v>1623</v>
      </c>
      <c r="J32" s="88">
        <f t="shared" si="3"/>
        <v>14</v>
      </c>
      <c r="K32">
        <v>29</v>
      </c>
      <c r="L32">
        <v>169</v>
      </c>
      <c r="M32">
        <v>261</v>
      </c>
      <c r="N32">
        <v>45</v>
      </c>
      <c r="O32">
        <v>63</v>
      </c>
      <c r="P32">
        <v>4</v>
      </c>
      <c r="Q32">
        <v>158</v>
      </c>
      <c r="R32">
        <v>25</v>
      </c>
      <c r="S32">
        <v>100</v>
      </c>
      <c r="U32">
        <v>152</v>
      </c>
      <c r="V32">
        <v>130</v>
      </c>
      <c r="W32">
        <v>350</v>
      </c>
      <c r="X32">
        <v>136</v>
      </c>
      <c r="Z32">
        <v>1</v>
      </c>
    </row>
    <row r="33" spans="1:23" ht="12.75">
      <c r="A33" s="1" t="s">
        <v>59</v>
      </c>
      <c r="B33" s="153">
        <v>1.690166585389459</v>
      </c>
      <c r="C33" s="22">
        <v>2.2908897176345233</v>
      </c>
      <c r="D33" s="22">
        <v>2.2751322751322753</v>
      </c>
      <c r="E33" s="22">
        <v>1.1578947368421055</v>
      </c>
      <c r="F33" s="22">
        <v>7.210526315789474</v>
      </c>
      <c r="G33" s="136">
        <f t="shared" si="2"/>
        <v>3.2336107613495946</v>
      </c>
      <c r="H33" s="114">
        <f t="shared" si="0"/>
        <v>1.7368421052631582</v>
      </c>
      <c r="I33" s="87">
        <f t="shared" si="1"/>
        <v>33</v>
      </c>
      <c r="J33" s="88">
        <f t="shared" si="3"/>
        <v>5</v>
      </c>
      <c r="K33">
        <v>1</v>
      </c>
      <c r="M33">
        <v>1</v>
      </c>
      <c r="N33">
        <v>5</v>
      </c>
      <c r="S33">
        <v>25</v>
      </c>
      <c r="W33">
        <v>1</v>
      </c>
    </row>
    <row r="34" spans="1:13" ht="12.75">
      <c r="A34" s="1" t="s">
        <v>60</v>
      </c>
      <c r="B34" s="153">
        <v>3.3949771625140124</v>
      </c>
      <c r="C34" s="22">
        <v>0.7458710708577517</v>
      </c>
      <c r="D34" s="22">
        <v>5.608465608465608</v>
      </c>
      <c r="E34" s="22">
        <v>6.105263157894738</v>
      </c>
      <c r="F34" s="22">
        <v>6.157894736842106</v>
      </c>
      <c r="G34" s="136">
        <f t="shared" si="2"/>
        <v>4.654373643515051</v>
      </c>
      <c r="H34" s="114">
        <f t="shared" si="0"/>
        <v>2.1578947368421058</v>
      </c>
      <c r="I34" s="87">
        <f t="shared" si="1"/>
        <v>41</v>
      </c>
      <c r="J34" s="88">
        <f t="shared" si="3"/>
        <v>2</v>
      </c>
      <c r="L34">
        <v>17</v>
      </c>
      <c r="M34">
        <v>24</v>
      </c>
    </row>
    <row r="35" spans="1:26" ht="12.75">
      <c r="A35" s="1" t="s">
        <v>61</v>
      </c>
      <c r="B35" s="153">
        <v>32.922408924895166</v>
      </c>
      <c r="C35" s="22">
        <v>36.814064997336175</v>
      </c>
      <c r="D35" s="22">
        <v>154.65608465608466</v>
      </c>
      <c r="E35" s="22">
        <v>34.05263157894738</v>
      </c>
      <c r="F35" s="22">
        <v>36.631578947368425</v>
      </c>
      <c r="G35" s="136">
        <f t="shared" si="2"/>
        <v>65.53859004493415</v>
      </c>
      <c r="H35" s="114">
        <f t="shared" si="0"/>
        <v>21.78947368421053</v>
      </c>
      <c r="I35" s="87">
        <f t="shared" si="1"/>
        <v>414</v>
      </c>
      <c r="J35" s="88">
        <f t="shared" si="3"/>
        <v>15</v>
      </c>
      <c r="K35">
        <v>9</v>
      </c>
      <c r="L35">
        <v>15</v>
      </c>
      <c r="M35">
        <v>29</v>
      </c>
      <c r="N35">
        <v>2</v>
      </c>
      <c r="O35">
        <v>7</v>
      </c>
      <c r="P35">
        <v>1</v>
      </c>
      <c r="Q35">
        <v>64</v>
      </c>
      <c r="R35">
        <v>43</v>
      </c>
      <c r="S35">
        <v>28</v>
      </c>
      <c r="U35">
        <v>26</v>
      </c>
      <c r="V35">
        <v>48</v>
      </c>
      <c r="W35">
        <v>94</v>
      </c>
      <c r="X35">
        <v>25</v>
      </c>
      <c r="Y35">
        <v>17</v>
      </c>
      <c r="Z35">
        <v>6</v>
      </c>
    </row>
    <row r="36" spans="1:26" ht="12.75">
      <c r="A36" s="1" t="s">
        <v>62</v>
      </c>
      <c r="B36" s="153">
        <v>3.6453720381974697</v>
      </c>
      <c r="C36" s="22">
        <v>4.635055940330314</v>
      </c>
      <c r="D36" s="22">
        <v>5.079365079365079</v>
      </c>
      <c r="E36" s="22">
        <v>3.3684210526315796</v>
      </c>
      <c r="F36" s="22">
        <v>4.947368421052633</v>
      </c>
      <c r="G36" s="136">
        <f t="shared" si="2"/>
        <v>4.5075526233449015</v>
      </c>
      <c r="H36" s="114">
        <f t="shared" si="0"/>
        <v>2.0000000000000004</v>
      </c>
      <c r="I36" s="87">
        <f t="shared" si="1"/>
        <v>38</v>
      </c>
      <c r="J36" s="88">
        <f t="shared" si="3"/>
        <v>14</v>
      </c>
      <c r="K36">
        <v>3</v>
      </c>
      <c r="L36">
        <v>4</v>
      </c>
      <c r="M36">
        <v>11</v>
      </c>
      <c r="N36">
        <v>1</v>
      </c>
      <c r="O36">
        <v>2</v>
      </c>
      <c r="P36">
        <v>1</v>
      </c>
      <c r="Q36">
        <v>2</v>
      </c>
      <c r="R36">
        <v>2</v>
      </c>
      <c r="S36">
        <v>2</v>
      </c>
      <c r="V36">
        <v>1</v>
      </c>
      <c r="W36">
        <v>1</v>
      </c>
      <c r="X36">
        <v>2</v>
      </c>
      <c r="Y36">
        <v>3</v>
      </c>
      <c r="Z36">
        <v>3</v>
      </c>
    </row>
    <row r="37" spans="1:25" ht="12.75">
      <c r="A37" s="1" t="s">
        <v>63</v>
      </c>
      <c r="B37" s="153">
        <v>0.14145992657802284</v>
      </c>
      <c r="C37" s="22">
        <v>0.15982951518380395</v>
      </c>
      <c r="D37" s="22">
        <v>0.21164021164021163</v>
      </c>
      <c r="E37" s="22">
        <v>0.15789473684210528</v>
      </c>
      <c r="F37" s="22">
        <v>0.21052631578947373</v>
      </c>
      <c r="G37" s="136">
        <f t="shared" si="2"/>
        <v>0.18497269486389867</v>
      </c>
      <c r="H37" s="114">
        <f t="shared" si="0"/>
        <v>0.05263157894736843</v>
      </c>
      <c r="I37" s="87">
        <f t="shared" si="1"/>
        <v>1</v>
      </c>
      <c r="J37" s="88">
        <f t="shared" si="3"/>
        <v>1</v>
      </c>
      <c r="Y37">
        <v>1</v>
      </c>
    </row>
    <row r="38" spans="1:26" ht="12.75">
      <c r="A38" s="1" t="s">
        <v>64</v>
      </c>
      <c r="B38" s="153">
        <v>0.6627803946219858</v>
      </c>
      <c r="C38" s="22">
        <v>0.4262120404901439</v>
      </c>
      <c r="D38" s="22">
        <v>0.9523809523809523</v>
      </c>
      <c r="E38" s="22">
        <v>0.6315789473684211</v>
      </c>
      <c r="F38" s="22">
        <v>0.31578947368421056</v>
      </c>
      <c r="G38" s="136">
        <f t="shared" si="2"/>
        <v>0.581490353480932</v>
      </c>
      <c r="H38" s="114">
        <f t="shared" si="0"/>
        <v>0.31578947368421056</v>
      </c>
      <c r="I38" s="87">
        <f t="shared" si="1"/>
        <v>6</v>
      </c>
      <c r="J38" s="88">
        <f t="shared" si="3"/>
        <v>3</v>
      </c>
      <c r="K38">
        <v>1</v>
      </c>
      <c r="X38">
        <v>3</v>
      </c>
      <c r="Z38">
        <v>2</v>
      </c>
    </row>
    <row r="39" spans="1:18" ht="12.75">
      <c r="A39" s="1" t="s">
        <v>65</v>
      </c>
      <c r="B39" s="153">
        <v>0.20373799986657382</v>
      </c>
      <c r="C39" s="22">
        <v>0.47948854555141185</v>
      </c>
      <c r="D39" s="22">
        <v>0.26455026455026454</v>
      </c>
      <c r="E39" s="22">
        <v>0.21052631578947373</v>
      </c>
      <c r="F39" s="22">
        <v>0.15789473684210528</v>
      </c>
      <c r="G39" s="136">
        <f t="shared" si="2"/>
        <v>0.27811496568331384</v>
      </c>
      <c r="H39" s="114">
        <f aca="true" t="shared" si="4" ref="H39:H70">I39*10/$I$4</f>
        <v>0.05263157894736843</v>
      </c>
      <c r="I39" s="87">
        <f aca="true" t="shared" si="5" ref="I39:I70">SUM(K39:Z39)</f>
        <v>1</v>
      </c>
      <c r="J39" s="88">
        <f t="shared" si="3"/>
        <v>1</v>
      </c>
      <c r="R39">
        <v>1</v>
      </c>
    </row>
    <row r="40" spans="1:10" ht="12.75">
      <c r="A40" s="1" t="s">
        <v>66</v>
      </c>
      <c r="B40" s="153">
        <v>0.01763668430335097</v>
      </c>
      <c r="C40" s="22">
        <v>0</v>
      </c>
      <c r="D40" s="22">
        <v>0</v>
      </c>
      <c r="E40" s="22">
        <v>0</v>
      </c>
      <c r="F40" s="22">
        <v>0.05263157894736843</v>
      </c>
      <c r="G40" s="136">
        <f t="shared" si="2"/>
        <v>0.013157894736842108</v>
      </c>
      <c r="H40" s="114">
        <f t="shared" si="4"/>
        <v>0</v>
      </c>
      <c r="I40" s="87">
        <f t="shared" si="5"/>
        <v>0</v>
      </c>
      <c r="J40" s="88">
        <f t="shared" si="3"/>
        <v>0</v>
      </c>
    </row>
    <row r="41" spans="1:10" ht="12.75">
      <c r="A41" s="1" t="s">
        <v>67</v>
      </c>
      <c r="B41" s="153">
        <v>0.1767943705432606</v>
      </c>
      <c r="C41" s="22">
        <v>0.053276505061267986</v>
      </c>
      <c r="D41" s="22">
        <v>0</v>
      </c>
      <c r="E41" s="22">
        <v>0</v>
      </c>
      <c r="F41" s="22">
        <v>0.05263157894736843</v>
      </c>
      <c r="G41" s="136">
        <f t="shared" si="2"/>
        <v>0.026477021002159103</v>
      </c>
      <c r="H41" s="114">
        <f t="shared" si="4"/>
        <v>0</v>
      </c>
      <c r="I41" s="87">
        <f t="shared" si="5"/>
        <v>0</v>
      </c>
      <c r="J41" s="88">
        <f t="shared" si="3"/>
        <v>0</v>
      </c>
    </row>
    <row r="42" spans="1:10" ht="12.75">
      <c r="A42" s="1" t="s">
        <v>265</v>
      </c>
      <c r="B42" s="153">
        <v>0</v>
      </c>
      <c r="C42" s="22">
        <v>0</v>
      </c>
      <c r="D42" s="22">
        <v>0</v>
      </c>
      <c r="E42" s="22">
        <v>0</v>
      </c>
      <c r="F42" s="22">
        <v>0</v>
      </c>
      <c r="G42" s="136">
        <f t="shared" si="2"/>
        <v>0</v>
      </c>
      <c r="H42" s="114">
        <f t="shared" si="4"/>
        <v>0</v>
      </c>
      <c r="I42" s="87">
        <f t="shared" si="5"/>
        <v>0</v>
      </c>
      <c r="J42" s="88">
        <f>COUNTA(K42:Z42)</f>
        <v>0</v>
      </c>
    </row>
    <row r="43" spans="1:10" ht="12.75">
      <c r="A43" s="1" t="s">
        <v>68</v>
      </c>
      <c r="B43" s="153">
        <v>0.008818342151675485</v>
      </c>
      <c r="C43" s="22">
        <v>0</v>
      </c>
      <c r="D43" s="22">
        <v>0</v>
      </c>
      <c r="E43" s="22">
        <v>0</v>
      </c>
      <c r="F43" s="22">
        <v>0</v>
      </c>
      <c r="G43" s="136">
        <f t="shared" si="2"/>
        <v>0</v>
      </c>
      <c r="H43" s="114">
        <f t="shared" si="4"/>
        <v>0</v>
      </c>
      <c r="I43" s="87">
        <f t="shared" si="5"/>
        <v>0</v>
      </c>
      <c r="J43" s="88">
        <f t="shared" si="3"/>
        <v>0</v>
      </c>
    </row>
    <row r="44" spans="1:10" ht="12.75">
      <c r="A44" s="1" t="s">
        <v>69</v>
      </c>
      <c r="B44" s="153">
        <v>0.01763668430335097</v>
      </c>
      <c r="C44" s="22">
        <v>0</v>
      </c>
      <c r="D44" s="22">
        <v>0</v>
      </c>
      <c r="E44" s="22">
        <v>0</v>
      </c>
      <c r="F44" s="22">
        <v>0.10526315789473686</v>
      </c>
      <c r="G44" s="136">
        <f t="shared" si="2"/>
        <v>0.026315789473684216</v>
      </c>
      <c r="H44" s="114">
        <f t="shared" si="4"/>
        <v>0</v>
      </c>
      <c r="I44" s="87">
        <f t="shared" si="5"/>
        <v>0</v>
      </c>
      <c r="J44" s="88">
        <f t="shared" si="3"/>
        <v>0</v>
      </c>
    </row>
    <row r="45" spans="1:10" ht="12.75">
      <c r="A45" s="1" t="s">
        <v>70</v>
      </c>
      <c r="B45" s="153">
        <v>0.01763668430335097</v>
      </c>
      <c r="C45" s="22">
        <v>0</v>
      </c>
      <c r="D45" s="22">
        <v>0</v>
      </c>
      <c r="E45" s="22">
        <v>0.05263157894736843</v>
      </c>
      <c r="F45" s="22">
        <v>0</v>
      </c>
      <c r="G45" s="136">
        <f t="shared" si="2"/>
        <v>0.013157894736842108</v>
      </c>
      <c r="H45" s="114">
        <f t="shared" si="4"/>
        <v>0</v>
      </c>
      <c r="I45" s="87">
        <f t="shared" si="5"/>
        <v>0</v>
      </c>
      <c r="J45" s="88">
        <f t="shared" si="3"/>
        <v>0</v>
      </c>
    </row>
    <row r="46" spans="1:10" ht="12.75">
      <c r="A46" s="1" t="s">
        <v>205</v>
      </c>
      <c r="B46" s="153">
        <v>0</v>
      </c>
      <c r="C46" s="22">
        <v>0</v>
      </c>
      <c r="D46" s="22">
        <v>0</v>
      </c>
      <c r="E46" s="22">
        <v>0</v>
      </c>
      <c r="F46" s="22">
        <v>0</v>
      </c>
      <c r="G46" s="136">
        <f t="shared" si="2"/>
        <v>0</v>
      </c>
      <c r="H46" s="114">
        <f t="shared" si="4"/>
        <v>0</v>
      </c>
      <c r="I46" s="87">
        <f t="shared" si="5"/>
        <v>0</v>
      </c>
      <c r="J46" s="88">
        <f t="shared" si="3"/>
        <v>0</v>
      </c>
    </row>
    <row r="47" spans="1:10" ht="12.75">
      <c r="A47" s="1" t="s">
        <v>71</v>
      </c>
      <c r="B47" s="153">
        <v>0</v>
      </c>
      <c r="C47" s="22">
        <v>0</v>
      </c>
      <c r="D47" s="22">
        <v>0</v>
      </c>
      <c r="E47" s="22">
        <v>0.05263157894736843</v>
      </c>
      <c r="F47" s="22">
        <v>0</v>
      </c>
      <c r="G47" s="136">
        <f t="shared" si="2"/>
        <v>0.013157894736842108</v>
      </c>
      <c r="H47" s="114">
        <f t="shared" si="4"/>
        <v>0</v>
      </c>
      <c r="I47" s="87">
        <f t="shared" si="5"/>
        <v>0</v>
      </c>
      <c r="J47" s="88">
        <f t="shared" si="3"/>
        <v>0</v>
      </c>
    </row>
    <row r="48" spans="1:10" ht="12.75">
      <c r="A48" s="1" t="s">
        <v>72</v>
      </c>
      <c r="B48" s="153">
        <v>0</v>
      </c>
      <c r="C48" s="22">
        <v>0</v>
      </c>
      <c r="D48" s="22">
        <v>0</v>
      </c>
      <c r="E48" s="22">
        <v>0</v>
      </c>
      <c r="F48" s="22">
        <v>0</v>
      </c>
      <c r="G48" s="136">
        <f t="shared" si="2"/>
        <v>0</v>
      </c>
      <c r="H48" s="114">
        <f t="shared" si="4"/>
        <v>0</v>
      </c>
      <c r="I48" s="87">
        <f t="shared" si="5"/>
        <v>0</v>
      </c>
      <c r="J48" s="88">
        <f t="shared" si="3"/>
        <v>0</v>
      </c>
    </row>
    <row r="49" spans="1:10" ht="12.75">
      <c r="A49" s="1" t="s">
        <v>73</v>
      </c>
      <c r="B49" s="153">
        <v>0</v>
      </c>
      <c r="C49" s="22">
        <v>0</v>
      </c>
      <c r="D49" s="22">
        <v>0</v>
      </c>
      <c r="E49" s="22">
        <v>0</v>
      </c>
      <c r="F49" s="22">
        <v>0</v>
      </c>
      <c r="G49" s="136">
        <f t="shared" si="2"/>
        <v>0</v>
      </c>
      <c r="H49" s="114">
        <f t="shared" si="4"/>
        <v>0</v>
      </c>
      <c r="I49" s="87">
        <f t="shared" si="5"/>
        <v>0</v>
      </c>
      <c r="J49" s="88">
        <f t="shared" si="3"/>
        <v>0</v>
      </c>
    </row>
    <row r="50" spans="1:25" ht="12.75">
      <c r="A50" s="1" t="s">
        <v>74</v>
      </c>
      <c r="B50" s="153">
        <v>0.15903553552283795</v>
      </c>
      <c r="C50" s="22">
        <v>0.10655301012253597</v>
      </c>
      <c r="D50" s="22">
        <v>0.10582010582010581</v>
      </c>
      <c r="E50" s="22">
        <v>0.15789473684210528</v>
      </c>
      <c r="F50" s="22">
        <v>0.368421052631579</v>
      </c>
      <c r="G50" s="136">
        <f t="shared" si="2"/>
        <v>0.1846722263540815</v>
      </c>
      <c r="H50" s="114">
        <f t="shared" si="4"/>
        <v>0.05263157894736843</v>
      </c>
      <c r="I50" s="87">
        <f t="shared" si="5"/>
        <v>1</v>
      </c>
      <c r="J50" s="88">
        <f t="shared" si="3"/>
        <v>1</v>
      </c>
      <c r="Y50">
        <v>1</v>
      </c>
    </row>
    <row r="51" spans="1:10" ht="12.75">
      <c r="A51" s="1" t="s">
        <v>261</v>
      </c>
      <c r="B51" s="153">
        <v>0</v>
      </c>
      <c r="C51" s="22">
        <v>0</v>
      </c>
      <c r="D51" s="22">
        <v>0</v>
      </c>
      <c r="E51" s="22">
        <v>0</v>
      </c>
      <c r="F51" s="22">
        <v>0</v>
      </c>
      <c r="G51" s="136">
        <f t="shared" si="2"/>
        <v>0</v>
      </c>
      <c r="H51" s="114">
        <f t="shared" si="4"/>
        <v>0</v>
      </c>
      <c r="I51" s="87">
        <f t="shared" si="5"/>
        <v>0</v>
      </c>
      <c r="J51" s="88">
        <f>COUNTA(K51:Z51)</f>
        <v>0</v>
      </c>
    </row>
    <row r="52" spans="1:24" ht="12.75">
      <c r="A52" s="1" t="s">
        <v>75</v>
      </c>
      <c r="B52" s="153">
        <v>6.200262342155433</v>
      </c>
      <c r="C52" s="22">
        <v>7.511987213638786</v>
      </c>
      <c r="D52" s="22">
        <v>0.15873015873015872</v>
      </c>
      <c r="E52" s="22">
        <v>4.3157894736842115</v>
      </c>
      <c r="F52" s="22">
        <v>0.10526315789473686</v>
      </c>
      <c r="G52" s="136">
        <f t="shared" si="2"/>
        <v>3.0229425009869733</v>
      </c>
      <c r="H52" s="114">
        <f t="shared" si="4"/>
        <v>1.3684210526315792</v>
      </c>
      <c r="I52" s="87">
        <f t="shared" si="5"/>
        <v>26</v>
      </c>
      <c r="J52" s="88">
        <f t="shared" si="3"/>
        <v>2</v>
      </c>
      <c r="U52">
        <v>16</v>
      </c>
      <c r="X52">
        <v>10</v>
      </c>
    </row>
    <row r="53" spans="1:10" ht="12.75">
      <c r="A53" s="1" t="s">
        <v>289</v>
      </c>
      <c r="B53" s="153">
        <v>0</v>
      </c>
      <c r="C53" s="22">
        <v>0.10655301012253597</v>
      </c>
      <c r="D53" s="22">
        <v>0</v>
      </c>
      <c r="E53" s="22">
        <v>0</v>
      </c>
      <c r="F53" s="22">
        <v>0</v>
      </c>
      <c r="G53" s="136">
        <f t="shared" si="2"/>
        <v>0.026638252530633993</v>
      </c>
      <c r="H53" s="114">
        <f t="shared" si="4"/>
        <v>0</v>
      </c>
      <c r="I53" s="87">
        <f t="shared" si="5"/>
        <v>0</v>
      </c>
      <c r="J53" s="88">
        <f>COUNTA(K53:Z53)</f>
        <v>0</v>
      </c>
    </row>
    <row r="54" spans="1:26" ht="12.75">
      <c r="A54" s="1" t="s">
        <v>76</v>
      </c>
      <c r="B54" s="153">
        <v>0.0531543543441963</v>
      </c>
      <c r="C54" s="22">
        <v>0.37293553542887586</v>
      </c>
      <c r="D54" s="22">
        <v>0</v>
      </c>
      <c r="E54" s="22">
        <v>0</v>
      </c>
      <c r="F54" s="22">
        <v>0.10526315789473686</v>
      </c>
      <c r="G54" s="136">
        <f t="shared" si="2"/>
        <v>0.11954967333090319</v>
      </c>
      <c r="H54" s="114">
        <f t="shared" si="4"/>
        <v>0.10526315789473686</v>
      </c>
      <c r="I54" s="87">
        <f t="shared" si="5"/>
        <v>2</v>
      </c>
      <c r="J54" s="88">
        <f t="shared" si="3"/>
        <v>1</v>
      </c>
      <c r="Z54">
        <v>2</v>
      </c>
    </row>
    <row r="55" spans="1:22" ht="12.75">
      <c r="A55" s="1" t="s">
        <v>77</v>
      </c>
      <c r="B55" s="153">
        <v>0.41684402011164573</v>
      </c>
      <c r="C55" s="22">
        <v>0.6393180607352158</v>
      </c>
      <c r="D55" s="22">
        <v>0.10582010582010581</v>
      </c>
      <c r="E55" s="22">
        <v>0.05263157894736843</v>
      </c>
      <c r="F55" s="22">
        <v>0.15789473684210528</v>
      </c>
      <c r="G55" s="136">
        <f t="shared" si="2"/>
        <v>0.23891612058619885</v>
      </c>
      <c r="H55" s="114">
        <f t="shared" si="4"/>
        <v>0.5789473684210528</v>
      </c>
      <c r="I55" s="87">
        <f t="shared" si="5"/>
        <v>11</v>
      </c>
      <c r="J55" s="88">
        <f t="shared" si="3"/>
        <v>7</v>
      </c>
      <c r="L55">
        <v>2</v>
      </c>
      <c r="M55">
        <v>1</v>
      </c>
      <c r="N55">
        <v>2</v>
      </c>
      <c r="P55">
        <v>2</v>
      </c>
      <c r="T55">
        <v>1</v>
      </c>
      <c r="U55">
        <v>2</v>
      </c>
      <c r="V55">
        <v>1</v>
      </c>
    </row>
    <row r="56" spans="1:26" ht="12.75">
      <c r="A56" s="1" t="s">
        <v>78</v>
      </c>
      <c r="B56" s="153">
        <v>0.06209484721294347</v>
      </c>
      <c r="C56" s="22">
        <v>0.15982951518380395</v>
      </c>
      <c r="D56" s="22">
        <v>0</v>
      </c>
      <c r="E56" s="22">
        <v>0</v>
      </c>
      <c r="F56" s="22">
        <v>0.10526315789473686</v>
      </c>
      <c r="G56" s="136">
        <f t="shared" si="2"/>
        <v>0.0662731682696352</v>
      </c>
      <c r="H56" s="114">
        <f t="shared" si="4"/>
        <v>0.05263157894736843</v>
      </c>
      <c r="I56" s="87">
        <f t="shared" si="5"/>
        <v>1</v>
      </c>
      <c r="J56" s="88">
        <f t="shared" si="3"/>
        <v>1</v>
      </c>
      <c r="Z56">
        <v>1</v>
      </c>
    </row>
    <row r="57" spans="1:22" ht="12.75">
      <c r="A57" s="1" t="s">
        <v>79</v>
      </c>
      <c r="B57" s="153">
        <v>0.22125253345285312</v>
      </c>
      <c r="C57" s="22">
        <v>0.21310602024507194</v>
      </c>
      <c r="D57" s="22">
        <v>0</v>
      </c>
      <c r="E57" s="22">
        <v>0.10526315789473686</v>
      </c>
      <c r="F57" s="22">
        <v>0.05263157894736843</v>
      </c>
      <c r="G57" s="136">
        <f t="shared" si="2"/>
        <v>0.0927501892717943</v>
      </c>
      <c r="H57" s="114">
        <f t="shared" si="4"/>
        <v>0.15789473684210528</v>
      </c>
      <c r="I57" s="87">
        <f t="shared" si="5"/>
        <v>3</v>
      </c>
      <c r="J57" s="88">
        <f t="shared" si="3"/>
        <v>3</v>
      </c>
      <c r="N57">
        <v>1</v>
      </c>
      <c r="R57">
        <v>1</v>
      </c>
      <c r="V57">
        <v>1</v>
      </c>
    </row>
    <row r="58" spans="1:19" ht="12.75">
      <c r="A58" s="1" t="s">
        <v>80</v>
      </c>
      <c r="B58" s="153">
        <v>0.7936507936507936</v>
      </c>
      <c r="C58" s="22">
        <v>2.717101758124667</v>
      </c>
      <c r="D58" s="22">
        <v>0.7407407407407407</v>
      </c>
      <c r="E58" s="22">
        <v>0.05263157894736843</v>
      </c>
      <c r="F58" s="22">
        <v>0.31578947368421056</v>
      </c>
      <c r="G58" s="136">
        <f t="shared" si="2"/>
        <v>0.9565658878742468</v>
      </c>
      <c r="H58" s="114">
        <f t="shared" si="4"/>
        <v>0.42105263157894746</v>
      </c>
      <c r="I58" s="87">
        <f t="shared" si="5"/>
        <v>8</v>
      </c>
      <c r="J58" s="88">
        <f t="shared" si="3"/>
        <v>2</v>
      </c>
      <c r="M58">
        <v>5</v>
      </c>
      <c r="S58">
        <v>3</v>
      </c>
    </row>
    <row r="59" spans="1:10" ht="12.75">
      <c r="A59" s="1" t="s">
        <v>81</v>
      </c>
      <c r="B59" s="153">
        <v>0</v>
      </c>
      <c r="C59" s="22">
        <v>0</v>
      </c>
      <c r="D59" s="22">
        <v>0</v>
      </c>
      <c r="E59" s="22">
        <v>0</v>
      </c>
      <c r="F59" s="22">
        <v>0</v>
      </c>
      <c r="G59" s="136">
        <f t="shared" si="2"/>
        <v>0</v>
      </c>
      <c r="H59" s="114">
        <f t="shared" si="4"/>
        <v>0</v>
      </c>
      <c r="I59" s="87">
        <f t="shared" si="5"/>
        <v>0</v>
      </c>
      <c r="J59" s="88">
        <f t="shared" si="3"/>
        <v>0</v>
      </c>
    </row>
    <row r="60" spans="1:10" ht="12.75">
      <c r="A60" s="1" t="s">
        <v>259</v>
      </c>
      <c r="B60" s="153">
        <v>0.00887941751021133</v>
      </c>
      <c r="C60" s="22">
        <v>0</v>
      </c>
      <c r="D60" s="22">
        <v>0.10582010582010581</v>
      </c>
      <c r="E60" s="22">
        <v>0.05263157894736843</v>
      </c>
      <c r="F60" s="22">
        <v>0</v>
      </c>
      <c r="G60" s="136">
        <f t="shared" si="2"/>
        <v>0.03961292119186856</v>
      </c>
      <c r="H60" s="114">
        <f t="shared" si="4"/>
        <v>0</v>
      </c>
      <c r="I60" s="87">
        <f t="shared" si="5"/>
        <v>0</v>
      </c>
      <c r="J60" s="88">
        <f>COUNTA(K60:Z60)</f>
        <v>0</v>
      </c>
    </row>
    <row r="61" spans="1:22" ht="12.75">
      <c r="A61" s="1" t="s">
        <v>82</v>
      </c>
      <c r="B61" s="153">
        <v>0.03551767004084532</v>
      </c>
      <c r="C61" s="22">
        <v>0.053276505061267986</v>
      </c>
      <c r="D61" s="22">
        <v>0.10582010582010581</v>
      </c>
      <c r="E61" s="22">
        <v>0.31578947368421056</v>
      </c>
      <c r="F61" s="22">
        <v>0.05263157894736843</v>
      </c>
      <c r="G61" s="136">
        <f t="shared" si="2"/>
        <v>0.1318794158782382</v>
      </c>
      <c r="H61" s="114">
        <f t="shared" si="4"/>
        <v>0.26315789473684215</v>
      </c>
      <c r="I61" s="87">
        <f t="shared" si="5"/>
        <v>5</v>
      </c>
      <c r="J61" s="88">
        <f t="shared" si="3"/>
        <v>2</v>
      </c>
      <c r="S61">
        <v>1</v>
      </c>
      <c r="V61">
        <v>4</v>
      </c>
    </row>
    <row r="62" spans="1:25" ht="12.75">
      <c r="A62" s="1" t="s">
        <v>83</v>
      </c>
      <c r="B62" s="153">
        <v>19.036155672632322</v>
      </c>
      <c r="C62" s="22">
        <v>7.032498668087374</v>
      </c>
      <c r="D62" s="22">
        <v>17.83068783068783</v>
      </c>
      <c r="E62" s="22">
        <v>58.10526315789475</v>
      </c>
      <c r="F62" s="22">
        <v>16.789473684210527</v>
      </c>
      <c r="G62" s="136">
        <f t="shared" si="2"/>
        <v>24.939480835220117</v>
      </c>
      <c r="H62" s="114">
        <f t="shared" si="4"/>
        <v>21.263157894736846</v>
      </c>
      <c r="I62" s="87">
        <f t="shared" si="5"/>
        <v>404</v>
      </c>
      <c r="J62" s="88">
        <f t="shared" si="3"/>
        <v>14</v>
      </c>
      <c r="K62">
        <v>7</v>
      </c>
      <c r="L62">
        <v>1</v>
      </c>
      <c r="M62">
        <v>96</v>
      </c>
      <c r="O62">
        <v>36</v>
      </c>
      <c r="P62">
        <v>1</v>
      </c>
      <c r="Q62">
        <v>67</v>
      </c>
      <c r="R62">
        <v>16</v>
      </c>
      <c r="S62">
        <v>13</v>
      </c>
      <c r="T62">
        <v>1</v>
      </c>
      <c r="U62">
        <v>2</v>
      </c>
      <c r="V62">
        <v>46</v>
      </c>
      <c r="W62">
        <v>45</v>
      </c>
      <c r="X62">
        <v>72</v>
      </c>
      <c r="Y62">
        <v>1</v>
      </c>
    </row>
    <row r="63" spans="1:10" ht="12.75">
      <c r="A63" s="1" t="s">
        <v>84</v>
      </c>
      <c r="B63" s="153">
        <v>0.00887941751021133</v>
      </c>
      <c r="C63" s="22">
        <v>0</v>
      </c>
      <c r="D63" s="22">
        <v>0</v>
      </c>
      <c r="E63" s="22">
        <v>0</v>
      </c>
      <c r="F63" s="22">
        <v>0</v>
      </c>
      <c r="G63" s="136">
        <f t="shared" si="2"/>
        <v>0</v>
      </c>
      <c r="H63" s="114">
        <f t="shared" si="4"/>
        <v>0</v>
      </c>
      <c r="I63" s="87">
        <f t="shared" si="5"/>
        <v>0</v>
      </c>
      <c r="J63" s="88">
        <f t="shared" si="3"/>
        <v>0</v>
      </c>
    </row>
    <row r="64" spans="1:25" ht="12.75">
      <c r="A64" s="1" t="s">
        <v>85</v>
      </c>
      <c r="B64" s="153">
        <v>24.636399598218105</v>
      </c>
      <c r="C64" s="22">
        <v>12.200319659030368</v>
      </c>
      <c r="D64" s="22">
        <v>12.486772486772487</v>
      </c>
      <c r="E64" s="22">
        <v>32.684210526315795</v>
      </c>
      <c r="F64" s="22">
        <v>17.42105263157895</v>
      </c>
      <c r="G64" s="136">
        <f t="shared" si="2"/>
        <v>18.6980888259244</v>
      </c>
      <c r="H64" s="114">
        <f t="shared" si="4"/>
        <v>8.210526315789474</v>
      </c>
      <c r="I64" s="87">
        <f t="shared" si="5"/>
        <v>156</v>
      </c>
      <c r="J64" s="88">
        <f t="shared" si="3"/>
        <v>13</v>
      </c>
      <c r="K64">
        <v>5</v>
      </c>
      <c r="L64">
        <v>1</v>
      </c>
      <c r="M64">
        <v>10</v>
      </c>
      <c r="O64">
        <v>54</v>
      </c>
      <c r="Q64">
        <v>10</v>
      </c>
      <c r="R64">
        <v>23</v>
      </c>
      <c r="S64">
        <v>4</v>
      </c>
      <c r="T64">
        <v>1</v>
      </c>
      <c r="U64">
        <v>2</v>
      </c>
      <c r="V64">
        <v>2</v>
      </c>
      <c r="W64">
        <v>18</v>
      </c>
      <c r="X64">
        <v>25</v>
      </c>
      <c r="Y64">
        <v>1</v>
      </c>
    </row>
    <row r="65" spans="1:26" ht="12.75">
      <c r="A65" s="1" t="s">
        <v>86</v>
      </c>
      <c r="B65" s="153">
        <v>4.037189255622927</v>
      </c>
      <c r="C65" s="22">
        <v>3.409696323921151</v>
      </c>
      <c r="D65" s="22">
        <v>6.71957671957672</v>
      </c>
      <c r="E65" s="22">
        <v>3.8947368421052637</v>
      </c>
      <c r="F65" s="22">
        <v>3.2631578947368425</v>
      </c>
      <c r="G65" s="136">
        <f t="shared" si="2"/>
        <v>4.321791945084994</v>
      </c>
      <c r="H65" s="114">
        <f t="shared" si="4"/>
        <v>1.5789473684210529</v>
      </c>
      <c r="I65" s="87">
        <f t="shared" si="5"/>
        <v>30</v>
      </c>
      <c r="J65" s="88">
        <f t="shared" si="3"/>
        <v>11</v>
      </c>
      <c r="K65">
        <v>2</v>
      </c>
      <c r="L65">
        <v>4</v>
      </c>
      <c r="M65">
        <v>2</v>
      </c>
      <c r="O65">
        <v>2</v>
      </c>
      <c r="Q65">
        <v>6</v>
      </c>
      <c r="R65">
        <v>4</v>
      </c>
      <c r="V65">
        <v>1</v>
      </c>
      <c r="W65">
        <v>6</v>
      </c>
      <c r="X65">
        <v>1</v>
      </c>
      <c r="Y65">
        <v>1</v>
      </c>
      <c r="Z65">
        <v>1</v>
      </c>
    </row>
    <row r="66" spans="1:10" ht="12.75">
      <c r="A66" s="1" t="s">
        <v>87</v>
      </c>
      <c r="B66" s="153">
        <v>0.00887941751021133</v>
      </c>
      <c r="C66" s="22">
        <v>0</v>
      </c>
      <c r="D66" s="22">
        <v>0</v>
      </c>
      <c r="E66" s="22">
        <v>0</v>
      </c>
      <c r="F66" s="22">
        <v>0</v>
      </c>
      <c r="G66" s="136">
        <f t="shared" si="2"/>
        <v>0</v>
      </c>
      <c r="H66" s="114">
        <f t="shared" si="4"/>
        <v>0</v>
      </c>
      <c r="I66" s="87">
        <f t="shared" si="5"/>
        <v>0</v>
      </c>
      <c r="J66" s="88">
        <f t="shared" si="3"/>
        <v>0</v>
      </c>
    </row>
    <row r="67" spans="1:10" ht="12.75">
      <c r="A67" s="1" t="s">
        <v>222</v>
      </c>
      <c r="B67" s="153">
        <v>0.07066888793047557</v>
      </c>
      <c r="C67" s="22">
        <v>0.053276505061267986</v>
      </c>
      <c r="D67" s="22">
        <v>0</v>
      </c>
      <c r="E67" s="22">
        <v>0</v>
      </c>
      <c r="F67" s="22">
        <v>0</v>
      </c>
      <c r="G67" s="136">
        <f t="shared" si="2"/>
        <v>0.013319126265316996</v>
      </c>
      <c r="H67" s="114">
        <f t="shared" si="4"/>
        <v>0</v>
      </c>
      <c r="I67" s="87">
        <f t="shared" si="5"/>
        <v>0</v>
      </c>
      <c r="J67" s="88">
        <f t="shared" si="3"/>
        <v>0</v>
      </c>
    </row>
    <row r="68" spans="1:19" ht="12.75">
      <c r="A68" s="1" t="s">
        <v>88</v>
      </c>
      <c r="B68" s="153">
        <v>1.3417316649424624</v>
      </c>
      <c r="C68" s="22">
        <v>0.6393180607352158</v>
      </c>
      <c r="D68" s="22">
        <v>4.1798941798941796</v>
      </c>
      <c r="E68" s="22">
        <v>1.2631578947368423</v>
      </c>
      <c r="F68" s="22">
        <v>0.4736842105263159</v>
      </c>
      <c r="G68" s="136">
        <f t="shared" si="2"/>
        <v>1.6390135864731386</v>
      </c>
      <c r="H68" s="114">
        <f t="shared" si="4"/>
        <v>0.10526315789473686</v>
      </c>
      <c r="I68" s="87">
        <f t="shared" si="5"/>
        <v>2</v>
      </c>
      <c r="J68" s="88">
        <f t="shared" si="3"/>
        <v>2</v>
      </c>
      <c r="M68">
        <v>1</v>
      </c>
      <c r="S68">
        <v>1</v>
      </c>
    </row>
    <row r="69" spans="1:24" ht="12.75">
      <c r="A69" s="1" t="s">
        <v>89</v>
      </c>
      <c r="B69" s="153">
        <v>0.22076393058456634</v>
      </c>
      <c r="C69" s="22">
        <v>0.3196590303676079</v>
      </c>
      <c r="D69" s="22">
        <v>0.7936507936507936</v>
      </c>
      <c r="E69" s="22">
        <v>0.736842105263158</v>
      </c>
      <c r="F69" s="22">
        <v>1.7894736842105265</v>
      </c>
      <c r="G69" s="136">
        <f t="shared" si="2"/>
        <v>0.9099064033730215</v>
      </c>
      <c r="H69" s="114">
        <f t="shared" si="4"/>
        <v>3.7368421052631584</v>
      </c>
      <c r="I69" s="87">
        <f t="shared" si="5"/>
        <v>71</v>
      </c>
      <c r="J69" s="88">
        <f t="shared" si="3"/>
        <v>2</v>
      </c>
      <c r="K69">
        <v>9</v>
      </c>
      <c r="X69">
        <v>62</v>
      </c>
    </row>
    <row r="70" spans="1:10" ht="12.75">
      <c r="A70" s="1" t="s">
        <v>90</v>
      </c>
      <c r="B70" s="153">
        <v>0.026638252530633993</v>
      </c>
      <c r="C70" s="22">
        <v>0</v>
      </c>
      <c r="D70" s="22">
        <v>0</v>
      </c>
      <c r="E70" s="22">
        <v>0</v>
      </c>
      <c r="F70" s="22">
        <v>0.21052631578947373</v>
      </c>
      <c r="G70" s="136">
        <f t="shared" si="2"/>
        <v>0.05263157894736843</v>
      </c>
      <c r="H70" s="114">
        <f t="shared" si="4"/>
        <v>0</v>
      </c>
      <c r="I70" s="87">
        <f t="shared" si="5"/>
        <v>0</v>
      </c>
      <c r="J70" s="88">
        <f t="shared" si="3"/>
        <v>0</v>
      </c>
    </row>
    <row r="71" spans="1:24" ht="12.75">
      <c r="A71" s="1" t="s">
        <v>91</v>
      </c>
      <c r="B71" s="153">
        <v>0.008818342151675485</v>
      </c>
      <c r="C71" s="22">
        <v>0</v>
      </c>
      <c r="D71" s="22">
        <v>0</v>
      </c>
      <c r="E71" s="22">
        <v>0</v>
      </c>
      <c r="F71" s="22">
        <v>0.21052631578947373</v>
      </c>
      <c r="G71" s="136">
        <f aca="true" t="shared" si="6" ref="G71:G134">(C71+D71+E71+F71)/4</f>
        <v>0.05263157894736843</v>
      </c>
      <c r="H71" s="114">
        <f aca="true" t="shared" si="7" ref="H71:H103">I71*10/$I$4</f>
        <v>0.10526315789473686</v>
      </c>
      <c r="I71" s="87">
        <f aca="true" t="shared" si="8" ref="I71:I103">SUM(K71:Z71)</f>
        <v>2</v>
      </c>
      <c r="J71" s="88">
        <f t="shared" si="3"/>
        <v>1</v>
      </c>
      <c r="X71">
        <v>2</v>
      </c>
    </row>
    <row r="72" spans="1:10" ht="12.75">
      <c r="A72" s="1" t="s">
        <v>92</v>
      </c>
      <c r="B72" s="153">
        <v>0.15873015873015872</v>
      </c>
      <c r="C72" s="22">
        <v>0</v>
      </c>
      <c r="D72" s="22">
        <v>0</v>
      </c>
      <c r="E72" s="22">
        <v>0</v>
      </c>
      <c r="F72" s="22">
        <v>0</v>
      </c>
      <c r="G72" s="136">
        <f t="shared" si="6"/>
        <v>0</v>
      </c>
      <c r="H72" s="114">
        <f t="shared" si="7"/>
        <v>0</v>
      </c>
      <c r="I72" s="87">
        <f t="shared" si="8"/>
        <v>0</v>
      </c>
      <c r="J72" s="88">
        <f t="shared" si="3"/>
        <v>0</v>
      </c>
    </row>
    <row r="73" spans="1:10" ht="12.75">
      <c r="A73" s="1" t="s">
        <v>93</v>
      </c>
      <c r="B73" s="153">
        <v>0.026455026455026454</v>
      </c>
      <c r="C73" s="22">
        <v>0.053276505061267986</v>
      </c>
      <c r="D73" s="22">
        <v>0</v>
      </c>
      <c r="E73" s="22">
        <v>0</v>
      </c>
      <c r="F73" s="22">
        <v>0</v>
      </c>
      <c r="G73" s="136">
        <f t="shared" si="6"/>
        <v>0.013319126265316996</v>
      </c>
      <c r="H73" s="114">
        <f t="shared" si="7"/>
        <v>0</v>
      </c>
      <c r="I73" s="87">
        <f t="shared" si="8"/>
        <v>0</v>
      </c>
      <c r="J73" s="88">
        <f t="shared" si="3"/>
        <v>0</v>
      </c>
    </row>
    <row r="74" spans="1:10" ht="12.75">
      <c r="A74" s="1" t="s">
        <v>94</v>
      </c>
      <c r="B74" s="153">
        <v>0.008818342151675485</v>
      </c>
      <c r="C74" s="22">
        <v>0.10655301012253597</v>
      </c>
      <c r="D74" s="22">
        <v>0</v>
      </c>
      <c r="E74" s="22">
        <v>0</v>
      </c>
      <c r="F74" s="22">
        <v>0</v>
      </c>
      <c r="G74" s="136">
        <f t="shared" si="6"/>
        <v>0.026638252530633993</v>
      </c>
      <c r="H74" s="114">
        <f t="shared" si="7"/>
        <v>0</v>
      </c>
      <c r="I74" s="87">
        <f t="shared" si="8"/>
        <v>0</v>
      </c>
      <c r="J74" s="88">
        <f t="shared" si="3"/>
        <v>0</v>
      </c>
    </row>
    <row r="75" spans="1:10" ht="12.75">
      <c r="A75" s="1" t="s">
        <v>206</v>
      </c>
      <c r="B75" s="153">
        <v>0</v>
      </c>
      <c r="C75" s="22">
        <v>0</v>
      </c>
      <c r="D75" s="22">
        <v>0</v>
      </c>
      <c r="E75" s="22">
        <v>0</v>
      </c>
      <c r="F75" s="22">
        <v>0</v>
      </c>
      <c r="G75" s="136">
        <f t="shared" si="6"/>
        <v>0</v>
      </c>
      <c r="H75" s="114">
        <f t="shared" si="7"/>
        <v>0</v>
      </c>
      <c r="I75" s="87">
        <f t="shared" si="8"/>
        <v>0</v>
      </c>
      <c r="J75" s="88">
        <f t="shared" si="3"/>
        <v>0</v>
      </c>
    </row>
    <row r="76" spans="1:10" ht="12.75">
      <c r="A76" s="1" t="s">
        <v>95</v>
      </c>
      <c r="B76" s="153">
        <v>0.06172839506172839</v>
      </c>
      <c r="C76" s="22">
        <v>0.053276505061267986</v>
      </c>
      <c r="D76" s="22">
        <v>0.05291005291005291</v>
      </c>
      <c r="E76" s="22">
        <v>0</v>
      </c>
      <c r="F76" s="22">
        <v>0.05263157894736843</v>
      </c>
      <c r="G76" s="136">
        <f t="shared" si="6"/>
        <v>0.039704534229672336</v>
      </c>
      <c r="H76" s="114">
        <f t="shared" si="7"/>
        <v>0</v>
      </c>
      <c r="I76" s="87">
        <f t="shared" si="8"/>
        <v>0</v>
      </c>
      <c r="J76" s="88">
        <f aca="true" t="shared" si="9" ref="J76:J143">COUNTA(K76:Z76)</f>
        <v>0</v>
      </c>
    </row>
    <row r="77" spans="1:10" ht="12.75">
      <c r="A77" s="1" t="s">
        <v>96</v>
      </c>
      <c r="B77" s="153">
        <v>0</v>
      </c>
      <c r="C77" s="22">
        <v>0</v>
      </c>
      <c r="D77" s="22">
        <v>0</v>
      </c>
      <c r="E77" s="22">
        <v>0</v>
      </c>
      <c r="F77" s="22">
        <v>0</v>
      </c>
      <c r="G77" s="136">
        <f t="shared" si="6"/>
        <v>0</v>
      </c>
      <c r="H77" s="114">
        <f t="shared" si="7"/>
        <v>0</v>
      </c>
      <c r="I77" s="87">
        <f t="shared" si="8"/>
        <v>0</v>
      </c>
      <c r="J77" s="88">
        <f t="shared" si="9"/>
        <v>0</v>
      </c>
    </row>
    <row r="78" spans="1:10" ht="12.75">
      <c r="A78" s="1" t="s">
        <v>97</v>
      </c>
      <c r="B78" s="153">
        <v>0</v>
      </c>
      <c r="C78" s="22">
        <v>0</v>
      </c>
      <c r="D78" s="22">
        <v>0</v>
      </c>
      <c r="E78" s="22">
        <v>0</v>
      </c>
      <c r="F78" s="22">
        <v>0</v>
      </c>
      <c r="G78" s="136">
        <f t="shared" si="6"/>
        <v>0</v>
      </c>
      <c r="H78" s="114">
        <f t="shared" si="7"/>
        <v>0</v>
      </c>
      <c r="I78" s="87">
        <f t="shared" si="8"/>
        <v>0</v>
      </c>
      <c r="J78" s="88">
        <f t="shared" si="9"/>
        <v>0</v>
      </c>
    </row>
    <row r="79" spans="1:10" ht="12.75">
      <c r="A79" s="1" t="s">
        <v>215</v>
      </c>
      <c r="B79" s="153">
        <v>0</v>
      </c>
      <c r="C79" s="22">
        <v>0</v>
      </c>
      <c r="D79" s="22">
        <v>0.05291005291005291</v>
      </c>
      <c r="E79" s="22">
        <v>0</v>
      </c>
      <c r="F79" s="22">
        <v>0</v>
      </c>
      <c r="G79" s="136">
        <f t="shared" si="6"/>
        <v>0.013227513227513227</v>
      </c>
      <c r="H79" s="114">
        <f t="shared" si="7"/>
        <v>0</v>
      </c>
      <c r="I79" s="87">
        <f t="shared" si="8"/>
        <v>0</v>
      </c>
      <c r="J79" s="88">
        <f t="shared" si="9"/>
        <v>0</v>
      </c>
    </row>
    <row r="80" spans="1:10" ht="12.75">
      <c r="A80" s="1" t="s">
        <v>276</v>
      </c>
      <c r="B80" s="153">
        <v>0.01775883502042266</v>
      </c>
      <c r="C80" s="22">
        <v>0.053276505061267986</v>
      </c>
      <c r="D80" s="22">
        <v>0</v>
      </c>
      <c r="E80" s="22">
        <v>0</v>
      </c>
      <c r="F80" s="22">
        <v>0</v>
      </c>
      <c r="G80" s="136">
        <f t="shared" si="6"/>
        <v>0.013319126265316996</v>
      </c>
      <c r="H80" s="114">
        <f t="shared" si="7"/>
        <v>0</v>
      </c>
      <c r="I80" s="87">
        <f t="shared" si="8"/>
        <v>0</v>
      </c>
      <c r="J80" s="88">
        <f>COUNTA(K80:Z80)</f>
        <v>0</v>
      </c>
    </row>
    <row r="81" spans="1:10" ht="12.75">
      <c r="A81" s="1" t="s">
        <v>98</v>
      </c>
      <c r="B81" s="153">
        <v>0.07060781257193972</v>
      </c>
      <c r="C81" s="22">
        <v>0</v>
      </c>
      <c r="D81" s="22">
        <v>0.05291005291005291</v>
      </c>
      <c r="E81" s="22">
        <v>0.05263157894736843</v>
      </c>
      <c r="F81" s="22">
        <v>0.05263157894736843</v>
      </c>
      <c r="G81" s="136">
        <f t="shared" si="6"/>
        <v>0.03954330270119744</v>
      </c>
      <c r="H81" s="114">
        <f t="shared" si="7"/>
        <v>0</v>
      </c>
      <c r="I81" s="87">
        <f t="shared" si="8"/>
        <v>0</v>
      </c>
      <c r="J81" s="88">
        <f t="shared" si="9"/>
        <v>0</v>
      </c>
    </row>
    <row r="82" spans="1:10" ht="12.75">
      <c r="A82" s="1" t="s">
        <v>99</v>
      </c>
      <c r="B82" s="153">
        <v>0.6891743457184764</v>
      </c>
      <c r="C82" s="22">
        <v>0.5860415556739478</v>
      </c>
      <c r="D82" s="22">
        <v>0.42328042328042326</v>
      </c>
      <c r="E82" s="22">
        <v>0.42105263157894746</v>
      </c>
      <c r="F82" s="22">
        <v>0.368421052631579</v>
      </c>
      <c r="G82" s="136">
        <f t="shared" si="6"/>
        <v>0.4496989157912244</v>
      </c>
      <c r="H82" s="114">
        <f t="shared" si="7"/>
        <v>0</v>
      </c>
      <c r="I82" s="87">
        <f t="shared" si="8"/>
        <v>0</v>
      </c>
      <c r="J82" s="88">
        <f t="shared" si="9"/>
        <v>0</v>
      </c>
    </row>
    <row r="83" spans="1:26" ht="12.75">
      <c r="A83" s="1" t="s">
        <v>100</v>
      </c>
      <c r="B83" s="153">
        <v>9.34474596879143</v>
      </c>
      <c r="C83" s="22">
        <v>16.355887053809273</v>
      </c>
      <c r="D83" s="22">
        <v>14.973544973544973</v>
      </c>
      <c r="E83" s="22">
        <v>7.05263157894737</v>
      </c>
      <c r="F83" s="22">
        <v>11.36842105263158</v>
      </c>
      <c r="G83" s="136">
        <f t="shared" si="6"/>
        <v>12.437621164733299</v>
      </c>
      <c r="H83" s="114">
        <f t="shared" si="7"/>
        <v>4.68421052631579</v>
      </c>
      <c r="I83" s="87">
        <f t="shared" si="8"/>
        <v>89</v>
      </c>
      <c r="J83" s="88">
        <f t="shared" si="9"/>
        <v>15</v>
      </c>
      <c r="K83">
        <v>2</v>
      </c>
      <c r="L83">
        <v>4</v>
      </c>
      <c r="M83">
        <v>3</v>
      </c>
      <c r="N83">
        <v>6</v>
      </c>
      <c r="O83">
        <v>2</v>
      </c>
      <c r="P83">
        <v>6</v>
      </c>
      <c r="Q83">
        <v>4</v>
      </c>
      <c r="R83">
        <v>3</v>
      </c>
      <c r="S83">
        <v>1</v>
      </c>
      <c r="T83">
        <v>16</v>
      </c>
      <c r="U83">
        <v>2</v>
      </c>
      <c r="W83">
        <v>2</v>
      </c>
      <c r="X83">
        <v>26</v>
      </c>
      <c r="Y83">
        <v>6</v>
      </c>
      <c r="Z83">
        <v>6</v>
      </c>
    </row>
    <row r="84" spans="1:10" ht="12.75">
      <c r="A84" s="1" t="s">
        <v>203</v>
      </c>
      <c r="B84" s="153">
        <v>0</v>
      </c>
      <c r="C84" s="22">
        <v>0</v>
      </c>
      <c r="D84" s="22">
        <v>0</v>
      </c>
      <c r="E84" s="22">
        <v>0</v>
      </c>
      <c r="F84" s="22">
        <v>0</v>
      </c>
      <c r="G84" s="136">
        <f t="shared" si="6"/>
        <v>0</v>
      </c>
      <c r="H84" s="114">
        <f t="shared" si="7"/>
        <v>0</v>
      </c>
      <c r="I84" s="87">
        <f t="shared" si="8"/>
        <v>0</v>
      </c>
      <c r="J84" s="88">
        <f t="shared" si="9"/>
        <v>0</v>
      </c>
    </row>
    <row r="85" spans="1:13" ht="12.75">
      <c r="A85" s="1" t="s">
        <v>101</v>
      </c>
      <c r="B85" s="153">
        <v>0.141398851219487</v>
      </c>
      <c r="C85" s="22">
        <v>0.10655301012253597</v>
      </c>
      <c r="D85" s="22">
        <v>0.37037037037037035</v>
      </c>
      <c r="E85" s="22">
        <v>0</v>
      </c>
      <c r="F85" s="22">
        <v>0.10526315789473686</v>
      </c>
      <c r="G85" s="136">
        <f t="shared" si="6"/>
        <v>0.1455466345969108</v>
      </c>
      <c r="H85" s="114">
        <f t="shared" si="7"/>
        <v>0.05263157894736843</v>
      </c>
      <c r="I85" s="87">
        <f t="shared" si="8"/>
        <v>1</v>
      </c>
      <c r="J85" s="88">
        <f t="shared" si="9"/>
        <v>1</v>
      </c>
      <c r="M85">
        <v>1</v>
      </c>
    </row>
    <row r="86" spans="1:10" ht="12.75">
      <c r="A86" s="1" t="s">
        <v>102</v>
      </c>
      <c r="B86" s="153">
        <v>0.026638252530633993</v>
      </c>
      <c r="C86" s="22">
        <v>0</v>
      </c>
      <c r="D86" s="22">
        <v>0</v>
      </c>
      <c r="E86" s="22">
        <v>0</v>
      </c>
      <c r="F86" s="22">
        <v>0</v>
      </c>
      <c r="G86" s="136">
        <f t="shared" si="6"/>
        <v>0</v>
      </c>
      <c r="H86" s="114">
        <f t="shared" si="7"/>
        <v>0</v>
      </c>
      <c r="I86" s="87">
        <f t="shared" si="8"/>
        <v>0</v>
      </c>
      <c r="J86" s="88">
        <f t="shared" si="9"/>
        <v>0</v>
      </c>
    </row>
    <row r="87" spans="1:10" ht="12.75">
      <c r="A87" s="1" t="s">
        <v>207</v>
      </c>
      <c r="B87" s="153">
        <v>0.00887941751021133</v>
      </c>
      <c r="C87" s="22">
        <v>0</v>
      </c>
      <c r="D87" s="22">
        <v>0</v>
      </c>
      <c r="E87" s="22">
        <v>0.05263157894736843</v>
      </c>
      <c r="F87" s="22">
        <v>0</v>
      </c>
      <c r="G87" s="136">
        <f t="shared" si="6"/>
        <v>0.013157894736842108</v>
      </c>
      <c r="H87" s="114">
        <f t="shared" si="7"/>
        <v>0</v>
      </c>
      <c r="I87" s="87">
        <f t="shared" si="8"/>
        <v>0</v>
      </c>
      <c r="J87" s="88">
        <f t="shared" si="9"/>
        <v>0</v>
      </c>
    </row>
    <row r="88" spans="1:10" ht="12.75">
      <c r="A88" s="1" t="s">
        <v>307</v>
      </c>
      <c r="B88" s="153">
        <v>0</v>
      </c>
      <c r="C88" s="22">
        <v>0</v>
      </c>
      <c r="D88" s="22">
        <v>0</v>
      </c>
      <c r="E88" s="22">
        <v>0</v>
      </c>
      <c r="F88" s="22">
        <v>0</v>
      </c>
      <c r="G88" s="136">
        <f t="shared" si="6"/>
        <v>0</v>
      </c>
      <c r="H88" s="114">
        <f t="shared" si="7"/>
        <v>0</v>
      </c>
      <c r="I88" s="87">
        <f t="shared" si="8"/>
        <v>0</v>
      </c>
      <c r="J88" s="88">
        <f>COUNTA(K88:Z88)</f>
        <v>0</v>
      </c>
    </row>
    <row r="89" spans="1:10" ht="12.75">
      <c r="A89" s="1" t="s">
        <v>103</v>
      </c>
      <c r="B89" s="153">
        <v>0.04433601219252081</v>
      </c>
      <c r="C89" s="22">
        <v>0</v>
      </c>
      <c r="D89" s="22">
        <v>0</v>
      </c>
      <c r="E89" s="22">
        <v>0</v>
      </c>
      <c r="F89" s="22">
        <v>0</v>
      </c>
      <c r="G89" s="136">
        <f t="shared" si="6"/>
        <v>0</v>
      </c>
      <c r="H89" s="114">
        <f t="shared" si="7"/>
        <v>0</v>
      </c>
      <c r="I89" s="87">
        <f t="shared" si="8"/>
        <v>0</v>
      </c>
      <c r="J89" s="88">
        <f t="shared" si="9"/>
        <v>0</v>
      </c>
    </row>
    <row r="90" spans="1:10" ht="12.75">
      <c r="A90" s="1" t="s">
        <v>313</v>
      </c>
      <c r="B90" s="153">
        <v>0</v>
      </c>
      <c r="C90" s="22">
        <v>0</v>
      </c>
      <c r="D90" s="22">
        <v>0</v>
      </c>
      <c r="E90" s="22">
        <v>0</v>
      </c>
      <c r="F90" s="22">
        <v>0</v>
      </c>
      <c r="G90" s="136">
        <f t="shared" si="6"/>
        <v>0</v>
      </c>
      <c r="H90" s="114">
        <f>I90*10/$I$4</f>
        <v>0</v>
      </c>
      <c r="I90" s="87">
        <f>SUM(K90:Z90)</f>
        <v>0</v>
      </c>
      <c r="J90" s="88">
        <f>COUNTA(K90:Z90)</f>
        <v>0</v>
      </c>
    </row>
    <row r="91" spans="1:10" ht="12.75">
      <c r="A91" s="1" t="s">
        <v>104</v>
      </c>
      <c r="B91" s="153">
        <v>0</v>
      </c>
      <c r="C91" s="22">
        <v>0</v>
      </c>
      <c r="D91" s="22">
        <v>0</v>
      </c>
      <c r="E91" s="22">
        <v>0.05263157894736843</v>
      </c>
      <c r="F91" s="22">
        <v>0</v>
      </c>
      <c r="G91" s="136">
        <f t="shared" si="6"/>
        <v>0.013157894736842108</v>
      </c>
      <c r="H91" s="114">
        <f t="shared" si="7"/>
        <v>0</v>
      </c>
      <c r="I91" s="87">
        <f t="shared" si="8"/>
        <v>0</v>
      </c>
      <c r="J91" s="88">
        <f t="shared" si="9"/>
        <v>0</v>
      </c>
    </row>
    <row r="92" spans="1:10" ht="12.75">
      <c r="A92" s="1" t="s">
        <v>105</v>
      </c>
      <c r="B92" s="153">
        <v>0</v>
      </c>
      <c r="C92" s="22">
        <v>0</v>
      </c>
      <c r="D92" s="22">
        <v>0</v>
      </c>
      <c r="E92" s="22">
        <v>0</v>
      </c>
      <c r="F92" s="22">
        <v>0</v>
      </c>
      <c r="G92" s="136">
        <f t="shared" si="6"/>
        <v>0</v>
      </c>
      <c r="H92" s="114">
        <f t="shared" si="7"/>
        <v>0</v>
      </c>
      <c r="I92" s="87">
        <f t="shared" si="8"/>
        <v>0</v>
      </c>
      <c r="J92" s="88">
        <f t="shared" si="9"/>
        <v>0</v>
      </c>
    </row>
    <row r="93" spans="1:25" ht="12.75">
      <c r="A93" s="1" t="s">
        <v>106</v>
      </c>
      <c r="B93" s="153">
        <v>12.018399656474598</v>
      </c>
      <c r="C93" s="22">
        <v>4.262120404901439</v>
      </c>
      <c r="D93" s="22">
        <v>2.2222222222222223</v>
      </c>
      <c r="E93" s="22">
        <v>2.6315789473684212</v>
      </c>
      <c r="F93" s="22">
        <v>2.947368421052632</v>
      </c>
      <c r="G93" s="136">
        <f t="shared" si="6"/>
        <v>3.0158224988861786</v>
      </c>
      <c r="H93" s="114">
        <f t="shared" si="7"/>
        <v>6.157894736842106</v>
      </c>
      <c r="I93" s="87">
        <f t="shared" si="8"/>
        <v>117</v>
      </c>
      <c r="J93" s="88">
        <f t="shared" si="9"/>
        <v>8</v>
      </c>
      <c r="K93">
        <v>44</v>
      </c>
      <c r="L93">
        <v>8</v>
      </c>
      <c r="M93">
        <v>24</v>
      </c>
      <c r="O93">
        <v>5</v>
      </c>
      <c r="S93">
        <v>27</v>
      </c>
      <c r="W93">
        <v>6</v>
      </c>
      <c r="X93">
        <v>2</v>
      </c>
      <c r="Y93">
        <v>1</v>
      </c>
    </row>
    <row r="94" spans="1:16" ht="12.75">
      <c r="A94" s="1" t="s">
        <v>107</v>
      </c>
      <c r="B94" s="153">
        <v>0.09730714046110955</v>
      </c>
      <c r="C94" s="22">
        <v>0.3196590303676079</v>
      </c>
      <c r="D94" s="22">
        <v>0.5291005291005291</v>
      </c>
      <c r="E94" s="22">
        <v>0</v>
      </c>
      <c r="F94" s="22">
        <v>0.10526315789473686</v>
      </c>
      <c r="G94" s="136">
        <f t="shared" si="6"/>
        <v>0.23850567934071845</v>
      </c>
      <c r="H94" s="114">
        <f t="shared" si="7"/>
        <v>0.10526315789473686</v>
      </c>
      <c r="I94" s="87">
        <f t="shared" si="8"/>
        <v>2</v>
      </c>
      <c r="J94" s="88">
        <f t="shared" si="9"/>
        <v>1</v>
      </c>
      <c r="P94">
        <v>2</v>
      </c>
    </row>
    <row r="95" spans="1:26" ht="12.75">
      <c r="A95" s="1" t="s">
        <v>108</v>
      </c>
      <c r="B95" s="153">
        <v>1.690410886823602</v>
      </c>
      <c r="C95" s="22">
        <v>2.2908897176345233</v>
      </c>
      <c r="D95" s="22">
        <v>0.15873015873015872</v>
      </c>
      <c r="E95" s="22">
        <v>1.4210526315789476</v>
      </c>
      <c r="F95" s="22">
        <v>0.8421052631578949</v>
      </c>
      <c r="G95" s="136">
        <f t="shared" si="6"/>
        <v>1.178194442775381</v>
      </c>
      <c r="H95" s="114">
        <f t="shared" si="7"/>
        <v>1.0526315789473686</v>
      </c>
      <c r="I95" s="87">
        <f t="shared" si="8"/>
        <v>20</v>
      </c>
      <c r="J95" s="88">
        <f t="shared" si="9"/>
        <v>9</v>
      </c>
      <c r="K95">
        <v>2</v>
      </c>
      <c r="L95">
        <v>1</v>
      </c>
      <c r="M95">
        <v>1</v>
      </c>
      <c r="O95">
        <v>3</v>
      </c>
      <c r="R95">
        <v>3</v>
      </c>
      <c r="T95">
        <v>1</v>
      </c>
      <c r="V95">
        <v>3</v>
      </c>
      <c r="X95">
        <v>3</v>
      </c>
      <c r="Z95">
        <v>3</v>
      </c>
    </row>
    <row r="96" spans="1:17" ht="12.75">
      <c r="A96" s="1" t="s">
        <v>109</v>
      </c>
      <c r="B96" s="153">
        <v>0.07066888793047556</v>
      </c>
      <c r="C96" s="22">
        <v>0.053276505061267986</v>
      </c>
      <c r="D96" s="22">
        <v>0</v>
      </c>
      <c r="E96" s="22">
        <v>0.10526315789473686</v>
      </c>
      <c r="F96" s="22">
        <v>0</v>
      </c>
      <c r="G96" s="136">
        <f t="shared" si="6"/>
        <v>0.039634915739001214</v>
      </c>
      <c r="H96" s="114">
        <f t="shared" si="7"/>
        <v>0.05263157894736843</v>
      </c>
      <c r="I96" s="87">
        <f t="shared" si="8"/>
        <v>1</v>
      </c>
      <c r="J96" s="88">
        <f t="shared" si="9"/>
        <v>1</v>
      </c>
      <c r="Q96">
        <v>1</v>
      </c>
    </row>
    <row r="97" spans="1:23" ht="12.75">
      <c r="A97" s="1" t="s">
        <v>110</v>
      </c>
      <c r="B97" s="153">
        <v>0.5651678773681971</v>
      </c>
      <c r="C97" s="22">
        <v>0.21310602024507194</v>
      </c>
      <c r="D97" s="22">
        <v>0.05291005291005291</v>
      </c>
      <c r="E97" s="22">
        <v>1.9473684210526319</v>
      </c>
      <c r="F97" s="22">
        <v>0.31578947368421056</v>
      </c>
      <c r="G97" s="136">
        <f t="shared" si="6"/>
        <v>0.6322934919729919</v>
      </c>
      <c r="H97" s="114">
        <f t="shared" si="7"/>
        <v>0.4736842105263159</v>
      </c>
      <c r="I97" s="87">
        <f t="shared" si="8"/>
        <v>9</v>
      </c>
      <c r="J97" s="88">
        <f t="shared" si="9"/>
        <v>7</v>
      </c>
      <c r="M97">
        <v>1</v>
      </c>
      <c r="N97">
        <v>1</v>
      </c>
      <c r="O97">
        <v>1</v>
      </c>
      <c r="Q97">
        <v>1</v>
      </c>
      <c r="T97">
        <v>2</v>
      </c>
      <c r="U97">
        <v>2</v>
      </c>
      <c r="W97">
        <v>1</v>
      </c>
    </row>
    <row r="98" spans="1:26" ht="12.75">
      <c r="A98" s="1" t="s">
        <v>111</v>
      </c>
      <c r="B98" s="153">
        <v>16.0650837812976</v>
      </c>
      <c r="C98" s="22">
        <v>35.69525839104955</v>
      </c>
      <c r="D98" s="22">
        <v>20.8994708994709</v>
      </c>
      <c r="E98" s="22">
        <v>8.631578947368423</v>
      </c>
      <c r="F98" s="22">
        <v>10.789473684210527</v>
      </c>
      <c r="G98" s="136">
        <f t="shared" si="6"/>
        <v>19.003945480524848</v>
      </c>
      <c r="H98" s="114">
        <f t="shared" si="7"/>
        <v>12.526315789473687</v>
      </c>
      <c r="I98" s="87">
        <f t="shared" si="8"/>
        <v>238</v>
      </c>
      <c r="J98" s="88">
        <f t="shared" si="9"/>
        <v>16</v>
      </c>
      <c r="K98">
        <v>5</v>
      </c>
      <c r="L98">
        <v>3</v>
      </c>
      <c r="M98">
        <v>5</v>
      </c>
      <c r="N98">
        <v>15</v>
      </c>
      <c r="O98">
        <v>9</v>
      </c>
      <c r="P98">
        <v>8</v>
      </c>
      <c r="Q98">
        <v>4</v>
      </c>
      <c r="R98">
        <v>18</v>
      </c>
      <c r="S98">
        <v>15</v>
      </c>
      <c r="T98">
        <v>52</v>
      </c>
      <c r="U98">
        <v>4</v>
      </c>
      <c r="V98">
        <v>9</v>
      </c>
      <c r="W98">
        <v>21</v>
      </c>
      <c r="X98">
        <v>48</v>
      </c>
      <c r="Y98">
        <v>14</v>
      </c>
      <c r="Z98">
        <v>8</v>
      </c>
    </row>
    <row r="99" spans="1:25" ht="12.75">
      <c r="A99" s="1" t="s">
        <v>112</v>
      </c>
      <c r="B99" s="153">
        <v>33.391228075120814</v>
      </c>
      <c r="C99" s="22">
        <v>25.199786893979756</v>
      </c>
      <c r="D99" s="22">
        <v>5.026455026455026</v>
      </c>
      <c r="E99" s="22">
        <v>16.894736842105267</v>
      </c>
      <c r="F99" s="22">
        <v>11.105263157894738</v>
      </c>
      <c r="G99" s="136">
        <f t="shared" si="6"/>
        <v>14.556560480108697</v>
      </c>
      <c r="H99" s="114">
        <f t="shared" si="7"/>
        <v>13.578947368421055</v>
      </c>
      <c r="I99" s="87">
        <f t="shared" si="8"/>
        <v>258</v>
      </c>
      <c r="J99" s="88">
        <f t="shared" si="9"/>
        <v>12</v>
      </c>
      <c r="K99">
        <v>6</v>
      </c>
      <c r="L99">
        <v>2</v>
      </c>
      <c r="M99">
        <v>1</v>
      </c>
      <c r="N99">
        <v>81</v>
      </c>
      <c r="O99">
        <v>3</v>
      </c>
      <c r="Q99">
        <v>1</v>
      </c>
      <c r="R99">
        <v>56</v>
      </c>
      <c r="S99">
        <v>3</v>
      </c>
      <c r="T99">
        <v>77</v>
      </c>
      <c r="W99">
        <v>3</v>
      </c>
      <c r="X99">
        <v>5</v>
      </c>
      <c r="Y99">
        <v>20</v>
      </c>
    </row>
    <row r="100" spans="1:22" ht="12.75">
      <c r="A100" s="1" t="s">
        <v>113</v>
      </c>
      <c r="B100" s="153">
        <v>0.10618655797132089</v>
      </c>
      <c r="C100" s="22">
        <v>0.10655301012253597</v>
      </c>
      <c r="D100" s="22">
        <v>0</v>
      </c>
      <c r="E100" s="22">
        <v>0.15789473684210528</v>
      </c>
      <c r="F100" s="22">
        <v>0</v>
      </c>
      <c r="G100" s="136">
        <f t="shared" si="6"/>
        <v>0.06611193674116031</v>
      </c>
      <c r="H100" s="114">
        <f t="shared" si="7"/>
        <v>0.10526315789473686</v>
      </c>
      <c r="I100" s="87">
        <f t="shared" si="8"/>
        <v>2</v>
      </c>
      <c r="J100" s="88">
        <f t="shared" si="9"/>
        <v>2</v>
      </c>
      <c r="O100">
        <v>1</v>
      </c>
      <c r="V100">
        <v>1</v>
      </c>
    </row>
    <row r="101" spans="1:23" ht="12.75">
      <c r="A101" s="1" t="s">
        <v>114</v>
      </c>
      <c r="B101" s="153">
        <v>0.08824449687529069</v>
      </c>
      <c r="C101" s="22">
        <v>0.10655301012253597</v>
      </c>
      <c r="D101" s="22">
        <v>0</v>
      </c>
      <c r="E101" s="22">
        <v>0.10526315789473686</v>
      </c>
      <c r="F101" s="22">
        <v>0</v>
      </c>
      <c r="G101" s="136">
        <f t="shared" si="6"/>
        <v>0.052954042004318205</v>
      </c>
      <c r="H101" s="114">
        <f t="shared" si="7"/>
        <v>0.10526315789473686</v>
      </c>
      <c r="I101" s="87">
        <f t="shared" si="8"/>
        <v>2</v>
      </c>
      <c r="J101" s="88">
        <f t="shared" si="9"/>
        <v>1</v>
      </c>
      <c r="W101">
        <v>2</v>
      </c>
    </row>
    <row r="102" spans="1:10" ht="12.75">
      <c r="A102" s="1" t="s">
        <v>115</v>
      </c>
      <c r="B102" s="153">
        <v>0.0265161018135623</v>
      </c>
      <c r="C102" s="22">
        <v>0.10655301012253597</v>
      </c>
      <c r="D102" s="22">
        <v>0.05291005291005291</v>
      </c>
      <c r="E102" s="22">
        <v>0</v>
      </c>
      <c r="F102" s="22">
        <v>0</v>
      </c>
      <c r="G102" s="136">
        <f t="shared" si="6"/>
        <v>0.03986576575814722</v>
      </c>
      <c r="H102" s="114">
        <f t="shared" si="7"/>
        <v>0</v>
      </c>
      <c r="I102" s="87">
        <f t="shared" si="8"/>
        <v>0</v>
      </c>
      <c r="J102" s="88">
        <f t="shared" si="9"/>
        <v>0</v>
      </c>
    </row>
    <row r="103" spans="1:24" ht="12.75">
      <c r="A103" s="1" t="s">
        <v>116</v>
      </c>
      <c r="B103" s="153">
        <v>0.03527336860670194</v>
      </c>
      <c r="C103" s="22">
        <v>0.053276505061267986</v>
      </c>
      <c r="D103" s="22">
        <v>0</v>
      </c>
      <c r="E103" s="22">
        <v>0.05263157894736843</v>
      </c>
      <c r="F103" s="22">
        <v>0</v>
      </c>
      <c r="G103" s="136">
        <f t="shared" si="6"/>
        <v>0.026477021002159103</v>
      </c>
      <c r="H103" s="114">
        <f t="shared" si="7"/>
        <v>0.10526315789473686</v>
      </c>
      <c r="I103" s="87">
        <f t="shared" si="8"/>
        <v>2</v>
      </c>
      <c r="J103" s="88">
        <f t="shared" si="9"/>
        <v>2</v>
      </c>
      <c r="T103">
        <v>1</v>
      </c>
      <c r="X103">
        <v>1</v>
      </c>
    </row>
    <row r="104" spans="1:10" ht="12.75">
      <c r="A104" s="1" t="s">
        <v>321</v>
      </c>
      <c r="B104" s="153">
        <v>0</v>
      </c>
      <c r="C104" s="22">
        <v>0</v>
      </c>
      <c r="D104" s="22">
        <v>0</v>
      </c>
      <c r="E104" s="22">
        <v>0.10526315789473686</v>
      </c>
      <c r="F104" s="22">
        <v>0</v>
      </c>
      <c r="G104" s="136">
        <f t="shared" si="6"/>
        <v>0.026315789473684216</v>
      </c>
      <c r="H104" s="114">
        <f>I104*10/$I$4</f>
        <v>0</v>
      </c>
      <c r="I104" s="87">
        <f>SUM(K104:Z104)</f>
        <v>0</v>
      </c>
      <c r="J104" s="88">
        <f>COUNTA(K104:Z104)</f>
        <v>0</v>
      </c>
    </row>
    <row r="105" spans="1:26" ht="12.75">
      <c r="A105" s="1" t="s">
        <v>117</v>
      </c>
      <c r="B105" s="153">
        <v>14.855697720197808</v>
      </c>
      <c r="C105" s="22">
        <v>16.782099094299415</v>
      </c>
      <c r="D105" s="22">
        <v>10.899470899470899</v>
      </c>
      <c r="E105" s="22">
        <v>15.36842105263158</v>
      </c>
      <c r="F105" s="22">
        <v>6.631578947368422</v>
      </c>
      <c r="G105" s="136">
        <f t="shared" si="6"/>
        <v>12.42039249844258</v>
      </c>
      <c r="H105" s="114">
        <f aca="true" t="shared" si="10" ref="H105:H136">I105*10/$I$4</f>
        <v>26.052631578947373</v>
      </c>
      <c r="I105" s="87">
        <f aca="true" t="shared" si="11" ref="I105:I136">SUM(K105:Z105)</f>
        <v>495</v>
      </c>
      <c r="J105" s="88">
        <f t="shared" si="9"/>
        <v>16</v>
      </c>
      <c r="K105">
        <v>15</v>
      </c>
      <c r="L105">
        <v>26</v>
      </c>
      <c r="M105">
        <v>76</v>
      </c>
      <c r="N105">
        <v>15</v>
      </c>
      <c r="O105">
        <v>56</v>
      </c>
      <c r="P105">
        <v>15</v>
      </c>
      <c r="Q105">
        <v>61</v>
      </c>
      <c r="R105">
        <v>22</v>
      </c>
      <c r="S105">
        <v>37</v>
      </c>
      <c r="T105">
        <v>16</v>
      </c>
      <c r="U105">
        <v>21</v>
      </c>
      <c r="V105">
        <v>12</v>
      </c>
      <c r="W105">
        <v>21</v>
      </c>
      <c r="X105">
        <v>19</v>
      </c>
      <c r="Y105">
        <v>46</v>
      </c>
      <c r="Z105">
        <v>37</v>
      </c>
    </row>
    <row r="106" spans="1:10" ht="12.75">
      <c r="A106" s="1" t="s">
        <v>118</v>
      </c>
      <c r="B106" s="153">
        <v>0.4238911768657818</v>
      </c>
      <c r="C106" s="22">
        <v>0.37293553542887586</v>
      </c>
      <c r="D106" s="22">
        <v>0.47619047619047616</v>
      </c>
      <c r="E106" s="22">
        <v>0</v>
      </c>
      <c r="F106" s="22">
        <v>0.05263157894736843</v>
      </c>
      <c r="G106" s="136">
        <f t="shared" si="6"/>
        <v>0.2254393976416801</v>
      </c>
      <c r="H106" s="114">
        <f t="shared" si="10"/>
        <v>0</v>
      </c>
      <c r="I106" s="87">
        <f t="shared" si="11"/>
        <v>0</v>
      </c>
      <c r="J106" s="88">
        <f t="shared" si="9"/>
        <v>0</v>
      </c>
    </row>
    <row r="107" spans="1:26" ht="12.75">
      <c r="A107" s="1" t="s">
        <v>119</v>
      </c>
      <c r="B107" s="153">
        <v>2.3669802181611805</v>
      </c>
      <c r="C107" s="22">
        <v>2.0777836973894512</v>
      </c>
      <c r="D107" s="22">
        <v>1.6402116402116402</v>
      </c>
      <c r="E107" s="22">
        <v>2.210526315789474</v>
      </c>
      <c r="F107" s="22">
        <v>0.7894736842105264</v>
      </c>
      <c r="G107" s="136">
        <f t="shared" si="6"/>
        <v>1.6794988344002728</v>
      </c>
      <c r="H107" s="114">
        <f t="shared" si="10"/>
        <v>3.315789473684211</v>
      </c>
      <c r="I107" s="87">
        <f t="shared" si="11"/>
        <v>63</v>
      </c>
      <c r="J107" s="88">
        <f t="shared" si="9"/>
        <v>10</v>
      </c>
      <c r="L107">
        <v>4</v>
      </c>
      <c r="M107">
        <v>7</v>
      </c>
      <c r="N107">
        <v>8</v>
      </c>
      <c r="R107">
        <v>1</v>
      </c>
      <c r="S107">
        <v>14</v>
      </c>
      <c r="U107">
        <v>9</v>
      </c>
      <c r="V107">
        <v>8</v>
      </c>
      <c r="X107">
        <v>2</v>
      </c>
      <c r="Y107">
        <v>5</v>
      </c>
      <c r="Z107">
        <v>5</v>
      </c>
    </row>
    <row r="108" spans="1:26" ht="12.75">
      <c r="A108" s="1" t="s">
        <v>120</v>
      </c>
      <c r="B108" s="153">
        <v>3.621688893399069</v>
      </c>
      <c r="C108" s="22">
        <v>1.6515716568993075</v>
      </c>
      <c r="D108" s="22">
        <v>3.544973544973545</v>
      </c>
      <c r="E108" s="22">
        <v>1.2631578947368423</v>
      </c>
      <c r="F108" s="22">
        <v>2.8947368421052637</v>
      </c>
      <c r="G108" s="136">
        <f t="shared" si="6"/>
        <v>2.33860998467874</v>
      </c>
      <c r="H108" s="114">
        <f t="shared" si="10"/>
        <v>0.9473684210526317</v>
      </c>
      <c r="I108" s="87">
        <f t="shared" si="11"/>
        <v>18</v>
      </c>
      <c r="J108" s="88">
        <f t="shared" si="9"/>
        <v>7</v>
      </c>
      <c r="L108">
        <v>3</v>
      </c>
      <c r="N108">
        <v>1</v>
      </c>
      <c r="O108">
        <v>4</v>
      </c>
      <c r="T108">
        <v>2</v>
      </c>
      <c r="U108">
        <v>1</v>
      </c>
      <c r="Y108">
        <v>2</v>
      </c>
      <c r="Z108">
        <v>5</v>
      </c>
    </row>
    <row r="109" spans="1:10" ht="12.75">
      <c r="A109" s="1" t="s">
        <v>208</v>
      </c>
      <c r="B109" s="153">
        <v>0</v>
      </c>
      <c r="C109" s="22">
        <v>0</v>
      </c>
      <c r="D109" s="22">
        <v>0</v>
      </c>
      <c r="E109" s="22">
        <v>0</v>
      </c>
      <c r="F109" s="22">
        <v>0</v>
      </c>
      <c r="G109" s="136">
        <f t="shared" si="6"/>
        <v>0</v>
      </c>
      <c r="H109" s="114">
        <f t="shared" si="10"/>
        <v>0</v>
      </c>
      <c r="I109" s="87">
        <f t="shared" si="11"/>
        <v>0</v>
      </c>
      <c r="J109" s="88">
        <f t="shared" si="9"/>
        <v>0</v>
      </c>
    </row>
    <row r="110" spans="1:26" ht="12.75">
      <c r="A110" s="1" t="s">
        <v>121</v>
      </c>
      <c r="B110" s="153">
        <v>1.1396426997563565</v>
      </c>
      <c r="C110" s="22">
        <v>1.1720831113478956</v>
      </c>
      <c r="D110" s="22">
        <v>0.8465608465608465</v>
      </c>
      <c r="E110" s="22">
        <v>0.05263157894736843</v>
      </c>
      <c r="F110" s="22">
        <v>0.6315789473684211</v>
      </c>
      <c r="G110" s="136">
        <f t="shared" si="6"/>
        <v>0.675713621056133</v>
      </c>
      <c r="H110" s="114">
        <f t="shared" si="10"/>
        <v>0.42105263157894746</v>
      </c>
      <c r="I110" s="87">
        <f t="shared" si="11"/>
        <v>8</v>
      </c>
      <c r="J110" s="88">
        <f t="shared" si="9"/>
        <v>6</v>
      </c>
      <c r="Q110">
        <v>1</v>
      </c>
      <c r="S110">
        <v>1</v>
      </c>
      <c r="U110">
        <v>2</v>
      </c>
      <c r="X110">
        <v>1</v>
      </c>
      <c r="Y110">
        <v>2</v>
      </c>
      <c r="Z110">
        <v>1</v>
      </c>
    </row>
    <row r="111" spans="1:26" ht="12.75">
      <c r="A111" s="1" t="s">
        <v>122</v>
      </c>
      <c r="B111" s="153">
        <v>5.290126745463275</v>
      </c>
      <c r="C111" s="22">
        <v>4.421949920085242</v>
      </c>
      <c r="D111" s="22">
        <v>3.1746031746031744</v>
      </c>
      <c r="E111" s="22">
        <v>3.578947368421053</v>
      </c>
      <c r="F111" s="22">
        <v>4.157894736842106</v>
      </c>
      <c r="G111" s="136">
        <f t="shared" si="6"/>
        <v>3.833348799987894</v>
      </c>
      <c r="H111" s="114">
        <f t="shared" si="10"/>
        <v>2.5263157894736845</v>
      </c>
      <c r="I111" s="87">
        <f t="shared" si="11"/>
        <v>48</v>
      </c>
      <c r="J111" s="88">
        <f t="shared" si="9"/>
        <v>11</v>
      </c>
      <c r="L111">
        <v>9</v>
      </c>
      <c r="M111">
        <v>1</v>
      </c>
      <c r="O111">
        <v>3</v>
      </c>
      <c r="Q111">
        <v>3</v>
      </c>
      <c r="S111">
        <v>4</v>
      </c>
      <c r="T111">
        <v>10</v>
      </c>
      <c r="U111">
        <v>2</v>
      </c>
      <c r="V111">
        <v>3</v>
      </c>
      <c r="X111">
        <v>1</v>
      </c>
      <c r="Y111">
        <v>11</v>
      </c>
      <c r="Z111">
        <v>1</v>
      </c>
    </row>
    <row r="112" spans="1:26" ht="12.75">
      <c r="A112" s="1" t="s">
        <v>123</v>
      </c>
      <c r="B112" s="153">
        <v>97.27611887707786</v>
      </c>
      <c r="C112" s="22">
        <v>110.8151305274374</v>
      </c>
      <c r="D112" s="22">
        <v>108.46560846560847</v>
      </c>
      <c r="E112" s="22">
        <v>122.84210526315792</v>
      </c>
      <c r="F112" s="22">
        <v>146.26315789473688</v>
      </c>
      <c r="G112" s="136">
        <f t="shared" si="6"/>
        <v>122.09650053773517</v>
      </c>
      <c r="H112" s="114">
        <f t="shared" si="10"/>
        <v>171.6842105263158</v>
      </c>
      <c r="I112" s="87">
        <f t="shared" si="11"/>
        <v>3262</v>
      </c>
      <c r="J112" s="88">
        <f t="shared" si="9"/>
        <v>16</v>
      </c>
      <c r="K112">
        <v>189</v>
      </c>
      <c r="L112">
        <v>178</v>
      </c>
      <c r="M112">
        <v>164</v>
      </c>
      <c r="N112">
        <v>194</v>
      </c>
      <c r="O112">
        <v>108</v>
      </c>
      <c r="P112">
        <v>151</v>
      </c>
      <c r="Q112">
        <v>101</v>
      </c>
      <c r="R112">
        <v>207</v>
      </c>
      <c r="S112">
        <v>80</v>
      </c>
      <c r="T112">
        <v>333</v>
      </c>
      <c r="U112">
        <v>112</v>
      </c>
      <c r="V112">
        <v>175</v>
      </c>
      <c r="W112">
        <v>186</v>
      </c>
      <c r="X112">
        <v>609</v>
      </c>
      <c r="Y112">
        <v>286</v>
      </c>
      <c r="Z112">
        <v>189</v>
      </c>
    </row>
    <row r="113" spans="1:26" ht="12.75">
      <c r="A113" s="1" t="s">
        <v>124</v>
      </c>
      <c r="B113" s="153">
        <v>163.2746634043029</v>
      </c>
      <c r="C113" s="22">
        <v>134.789557805008</v>
      </c>
      <c r="D113" s="22">
        <v>148.62433862433863</v>
      </c>
      <c r="E113" s="22">
        <v>154.47368421052633</v>
      </c>
      <c r="F113" s="22">
        <v>158.31578947368425</v>
      </c>
      <c r="G113" s="136">
        <f t="shared" si="6"/>
        <v>149.05084252838932</v>
      </c>
      <c r="H113" s="114">
        <f t="shared" si="10"/>
        <v>201.26315789473688</v>
      </c>
      <c r="I113" s="87">
        <f t="shared" si="11"/>
        <v>3824</v>
      </c>
      <c r="J113" s="88">
        <f t="shared" si="9"/>
        <v>16</v>
      </c>
      <c r="K113">
        <v>134</v>
      </c>
      <c r="L113">
        <v>76</v>
      </c>
      <c r="M113">
        <v>117</v>
      </c>
      <c r="N113">
        <v>279</v>
      </c>
      <c r="O113">
        <v>115</v>
      </c>
      <c r="P113">
        <v>194</v>
      </c>
      <c r="Q113">
        <v>77</v>
      </c>
      <c r="R113">
        <v>174</v>
      </c>
      <c r="S113">
        <v>150</v>
      </c>
      <c r="T113">
        <v>456</v>
      </c>
      <c r="U113">
        <v>125</v>
      </c>
      <c r="V113">
        <v>238</v>
      </c>
      <c r="W113">
        <v>199</v>
      </c>
      <c r="X113">
        <v>975</v>
      </c>
      <c r="Y113">
        <v>292</v>
      </c>
      <c r="Z113">
        <v>223</v>
      </c>
    </row>
    <row r="114" spans="1:24" ht="12.75">
      <c r="A114" s="1" t="s">
        <v>125</v>
      </c>
      <c r="B114" s="153">
        <v>0</v>
      </c>
      <c r="C114" s="22">
        <v>0</v>
      </c>
      <c r="D114" s="22">
        <v>0.05291005291005291</v>
      </c>
      <c r="E114" s="22">
        <v>0.10526315789473686</v>
      </c>
      <c r="F114" s="22">
        <v>0.26315789473684215</v>
      </c>
      <c r="G114" s="136">
        <f t="shared" si="6"/>
        <v>0.10533277638540797</v>
      </c>
      <c r="H114" s="114">
        <f t="shared" si="10"/>
        <v>0.5263157894736843</v>
      </c>
      <c r="I114" s="87">
        <f t="shared" si="11"/>
        <v>10</v>
      </c>
      <c r="J114" s="88">
        <f t="shared" si="9"/>
        <v>4</v>
      </c>
      <c r="K114">
        <v>1</v>
      </c>
      <c r="R114">
        <v>2</v>
      </c>
      <c r="V114">
        <v>3</v>
      </c>
      <c r="X114">
        <v>4</v>
      </c>
    </row>
    <row r="115" spans="1:26" ht="12.75">
      <c r="A115" s="1" t="s">
        <v>126</v>
      </c>
      <c r="B115" s="153">
        <v>2.686272796377574</v>
      </c>
      <c r="C115" s="22">
        <v>2.5039957378795954</v>
      </c>
      <c r="D115" s="22">
        <v>1.8518518518518519</v>
      </c>
      <c r="E115" s="22">
        <v>2</v>
      </c>
      <c r="F115" s="22">
        <v>3.578947368421053</v>
      </c>
      <c r="G115" s="136">
        <f t="shared" si="6"/>
        <v>2.4836987395381254</v>
      </c>
      <c r="H115" s="114">
        <f t="shared" si="10"/>
        <v>2.578947368421053</v>
      </c>
      <c r="I115" s="87">
        <f t="shared" si="11"/>
        <v>49</v>
      </c>
      <c r="J115" s="88">
        <f t="shared" si="9"/>
        <v>14</v>
      </c>
      <c r="L115">
        <v>4</v>
      </c>
      <c r="M115">
        <v>1</v>
      </c>
      <c r="O115">
        <v>4</v>
      </c>
      <c r="P115">
        <v>4</v>
      </c>
      <c r="Q115">
        <v>3</v>
      </c>
      <c r="R115">
        <v>2</v>
      </c>
      <c r="S115">
        <v>2</v>
      </c>
      <c r="T115">
        <v>4</v>
      </c>
      <c r="U115">
        <v>3</v>
      </c>
      <c r="V115">
        <v>5</v>
      </c>
      <c r="W115">
        <v>1</v>
      </c>
      <c r="X115">
        <v>2</v>
      </c>
      <c r="Y115">
        <v>10</v>
      </c>
      <c r="Z115">
        <v>4</v>
      </c>
    </row>
    <row r="116" spans="1:25" ht="12.75">
      <c r="A116" s="1" t="s">
        <v>127</v>
      </c>
      <c r="B116" s="153">
        <v>0.07967045615775858</v>
      </c>
      <c r="C116" s="22">
        <v>0.15982951518380395</v>
      </c>
      <c r="D116" s="22">
        <v>0.15873015873015872</v>
      </c>
      <c r="E116" s="22">
        <v>0.15789473684210528</v>
      </c>
      <c r="F116" s="22">
        <v>0.10526315789473686</v>
      </c>
      <c r="G116" s="136">
        <f t="shared" si="6"/>
        <v>0.1454293921627012</v>
      </c>
      <c r="H116" s="114">
        <f t="shared" si="10"/>
        <v>0.05263157894736843</v>
      </c>
      <c r="I116" s="87">
        <f t="shared" si="11"/>
        <v>1</v>
      </c>
      <c r="J116" s="88">
        <f t="shared" si="9"/>
        <v>1</v>
      </c>
      <c r="Y116">
        <v>1</v>
      </c>
    </row>
    <row r="117" spans="1:26" ht="12.75">
      <c r="A117" s="1" t="s">
        <v>128</v>
      </c>
      <c r="B117" s="153">
        <v>1.2903484959958054</v>
      </c>
      <c r="C117" s="22">
        <v>2.0245071923281834</v>
      </c>
      <c r="D117" s="22">
        <v>2.9100529100529102</v>
      </c>
      <c r="E117" s="22">
        <v>0.6842105263157896</v>
      </c>
      <c r="F117" s="22">
        <v>2.315789473684211</v>
      </c>
      <c r="G117" s="136">
        <f t="shared" si="6"/>
        <v>1.9836400255952733</v>
      </c>
      <c r="H117" s="114">
        <f t="shared" si="10"/>
        <v>0.8421052631578949</v>
      </c>
      <c r="I117" s="87">
        <f t="shared" si="11"/>
        <v>16</v>
      </c>
      <c r="J117" s="88">
        <f t="shared" si="9"/>
        <v>6</v>
      </c>
      <c r="P117">
        <v>1</v>
      </c>
      <c r="R117">
        <v>3</v>
      </c>
      <c r="T117">
        <v>7</v>
      </c>
      <c r="V117">
        <v>3</v>
      </c>
      <c r="W117">
        <v>1</v>
      </c>
      <c r="Z117">
        <v>1</v>
      </c>
    </row>
    <row r="118" spans="1:26" ht="12.75">
      <c r="A118" s="1" t="s">
        <v>129</v>
      </c>
      <c r="B118" s="153">
        <v>26.216912424513207</v>
      </c>
      <c r="C118" s="22">
        <v>28.60948321790091</v>
      </c>
      <c r="D118" s="22">
        <v>25.132275132275133</v>
      </c>
      <c r="E118" s="22">
        <v>28.315789473684216</v>
      </c>
      <c r="F118" s="22">
        <v>29.631578947368425</v>
      </c>
      <c r="G118" s="136">
        <f t="shared" si="6"/>
        <v>27.92228169280717</v>
      </c>
      <c r="H118" s="114">
        <f t="shared" si="10"/>
        <v>29.052631578947373</v>
      </c>
      <c r="I118" s="87">
        <f t="shared" si="11"/>
        <v>552</v>
      </c>
      <c r="J118" s="88">
        <f t="shared" si="9"/>
        <v>16</v>
      </c>
      <c r="K118">
        <v>74</v>
      </c>
      <c r="L118">
        <v>11</v>
      </c>
      <c r="M118">
        <v>17</v>
      </c>
      <c r="N118">
        <v>37</v>
      </c>
      <c r="O118">
        <v>7</v>
      </c>
      <c r="P118">
        <v>40</v>
      </c>
      <c r="Q118">
        <v>4</v>
      </c>
      <c r="R118">
        <v>29</v>
      </c>
      <c r="S118">
        <v>26</v>
      </c>
      <c r="T118">
        <v>59</v>
      </c>
      <c r="U118">
        <v>18</v>
      </c>
      <c r="V118">
        <v>36</v>
      </c>
      <c r="W118">
        <v>8</v>
      </c>
      <c r="X118">
        <v>90</v>
      </c>
      <c r="Y118">
        <v>24</v>
      </c>
      <c r="Z118">
        <v>72</v>
      </c>
    </row>
    <row r="119" spans="1:23" ht="12.75">
      <c r="A119" s="1" t="s">
        <v>130</v>
      </c>
      <c r="B119" s="153">
        <v>0.30006793459110986</v>
      </c>
      <c r="C119" s="22">
        <v>0</v>
      </c>
      <c r="D119" s="22">
        <v>0.15873015873015872</v>
      </c>
      <c r="E119" s="22">
        <v>0</v>
      </c>
      <c r="F119" s="22">
        <v>0.4736842105263159</v>
      </c>
      <c r="G119" s="136">
        <f t="shared" si="6"/>
        <v>0.15810359231411864</v>
      </c>
      <c r="H119" s="114">
        <f t="shared" si="10"/>
        <v>0.15789473684210528</v>
      </c>
      <c r="I119" s="87">
        <f t="shared" si="11"/>
        <v>3</v>
      </c>
      <c r="J119" s="88">
        <f t="shared" si="9"/>
        <v>2</v>
      </c>
      <c r="R119">
        <v>1</v>
      </c>
      <c r="W119">
        <v>2</v>
      </c>
    </row>
    <row r="120" spans="1:26" ht="12.75">
      <c r="A120" s="1" t="s">
        <v>131</v>
      </c>
      <c r="B120" s="153">
        <v>35.675902200498186</v>
      </c>
      <c r="C120" s="22">
        <v>32.019179541822055</v>
      </c>
      <c r="D120" s="22">
        <v>45.18518518518518</v>
      </c>
      <c r="E120" s="22">
        <v>54.736842105263165</v>
      </c>
      <c r="F120" s="22">
        <v>99.10526315789475</v>
      </c>
      <c r="G120" s="136">
        <f t="shared" si="6"/>
        <v>57.76161749754128</v>
      </c>
      <c r="H120" s="114">
        <f t="shared" si="10"/>
        <v>75.78947368421053</v>
      </c>
      <c r="I120" s="87">
        <f t="shared" si="11"/>
        <v>1440</v>
      </c>
      <c r="J120" s="88">
        <f t="shared" si="9"/>
        <v>12</v>
      </c>
      <c r="K120">
        <v>15</v>
      </c>
      <c r="N120">
        <v>290</v>
      </c>
      <c r="P120">
        <v>32</v>
      </c>
      <c r="Q120">
        <v>6</v>
      </c>
      <c r="R120">
        <v>184</v>
      </c>
      <c r="S120">
        <v>62</v>
      </c>
      <c r="T120">
        <v>301</v>
      </c>
      <c r="U120">
        <v>1</v>
      </c>
      <c r="W120">
        <v>2</v>
      </c>
      <c r="X120">
        <v>177</v>
      </c>
      <c r="Y120">
        <v>115</v>
      </c>
      <c r="Z120">
        <v>255</v>
      </c>
    </row>
    <row r="121" spans="1:10" ht="12.75">
      <c r="A121" s="1" t="s">
        <v>132</v>
      </c>
      <c r="B121" s="153">
        <v>0.008818342151675485</v>
      </c>
      <c r="C121" s="22">
        <v>0</v>
      </c>
      <c r="D121" s="22">
        <v>0.05291005291005291</v>
      </c>
      <c r="E121" s="22">
        <v>0.10526315789473686</v>
      </c>
      <c r="F121" s="22">
        <v>0</v>
      </c>
      <c r="G121" s="136">
        <f t="shared" si="6"/>
        <v>0.03954330270119744</v>
      </c>
      <c r="H121" s="114">
        <f t="shared" si="10"/>
        <v>0</v>
      </c>
      <c r="I121" s="87">
        <f t="shared" si="11"/>
        <v>0</v>
      </c>
      <c r="J121" s="88">
        <f t="shared" si="9"/>
        <v>0</v>
      </c>
    </row>
    <row r="122" spans="1:26" ht="12.75">
      <c r="A122" s="1" t="s">
        <v>133</v>
      </c>
      <c r="B122" s="153">
        <v>38.62516549073111</v>
      </c>
      <c r="C122" s="22">
        <v>29.08897176345232</v>
      </c>
      <c r="D122" s="22">
        <v>33.28042328042328</v>
      </c>
      <c r="E122" s="22">
        <v>33.21052631578948</v>
      </c>
      <c r="F122" s="22">
        <v>52</v>
      </c>
      <c r="G122" s="136">
        <f t="shared" si="6"/>
        <v>36.89498033991627</v>
      </c>
      <c r="H122" s="114">
        <f t="shared" si="10"/>
        <v>45.684210526315795</v>
      </c>
      <c r="I122" s="87">
        <f t="shared" si="11"/>
        <v>868</v>
      </c>
      <c r="J122" s="88">
        <f t="shared" si="9"/>
        <v>16</v>
      </c>
      <c r="K122">
        <v>55</v>
      </c>
      <c r="L122">
        <v>16</v>
      </c>
      <c r="M122">
        <v>31</v>
      </c>
      <c r="N122">
        <v>72</v>
      </c>
      <c r="O122">
        <v>27</v>
      </c>
      <c r="P122">
        <v>30</v>
      </c>
      <c r="Q122">
        <v>1</v>
      </c>
      <c r="R122">
        <v>124</v>
      </c>
      <c r="S122">
        <v>4</v>
      </c>
      <c r="T122">
        <v>107</v>
      </c>
      <c r="U122">
        <v>54</v>
      </c>
      <c r="V122">
        <v>23</v>
      </c>
      <c r="W122">
        <v>23</v>
      </c>
      <c r="X122">
        <v>100</v>
      </c>
      <c r="Y122">
        <v>109</v>
      </c>
      <c r="Z122">
        <v>92</v>
      </c>
    </row>
    <row r="123" spans="1:26" ht="12.75">
      <c r="A123" s="1" t="s">
        <v>134</v>
      </c>
      <c r="B123" s="153">
        <v>5.9863858327719095</v>
      </c>
      <c r="C123" s="22">
        <v>5.167820990942994</v>
      </c>
      <c r="D123" s="22">
        <v>5.026455026455026</v>
      </c>
      <c r="E123" s="22">
        <v>4.736842105263158</v>
      </c>
      <c r="F123" s="22">
        <v>9.894736842105265</v>
      </c>
      <c r="G123" s="136">
        <f t="shared" si="6"/>
        <v>6.206463741191611</v>
      </c>
      <c r="H123" s="114">
        <f t="shared" si="10"/>
        <v>2.947368421052632</v>
      </c>
      <c r="I123" s="87">
        <f t="shared" si="11"/>
        <v>56</v>
      </c>
      <c r="J123" s="88">
        <f t="shared" si="9"/>
        <v>12</v>
      </c>
      <c r="K123">
        <v>8</v>
      </c>
      <c r="L123">
        <v>2</v>
      </c>
      <c r="M123">
        <v>4</v>
      </c>
      <c r="N123">
        <v>5</v>
      </c>
      <c r="O123">
        <v>1</v>
      </c>
      <c r="Q123">
        <v>1</v>
      </c>
      <c r="R123">
        <v>2</v>
      </c>
      <c r="S123">
        <v>3</v>
      </c>
      <c r="V123">
        <v>2</v>
      </c>
      <c r="W123">
        <v>5</v>
      </c>
      <c r="Y123">
        <v>14</v>
      </c>
      <c r="Z123">
        <v>9</v>
      </c>
    </row>
    <row r="124" spans="1:11" ht="12.75">
      <c r="A124" s="1" t="s">
        <v>135</v>
      </c>
      <c r="B124" s="153">
        <v>0.7761973354230501</v>
      </c>
      <c r="C124" s="22">
        <v>0</v>
      </c>
      <c r="D124" s="22">
        <v>0</v>
      </c>
      <c r="E124" s="22">
        <v>4.105263157894737</v>
      </c>
      <c r="F124" s="22">
        <v>0.10526315789473686</v>
      </c>
      <c r="G124" s="136">
        <f t="shared" si="6"/>
        <v>1.0526315789473686</v>
      </c>
      <c r="H124" s="114">
        <f t="shared" si="10"/>
        <v>0.21052631578947373</v>
      </c>
      <c r="I124" s="87">
        <f t="shared" si="11"/>
        <v>4</v>
      </c>
      <c r="J124" s="88">
        <f t="shared" si="9"/>
        <v>1</v>
      </c>
      <c r="K124">
        <v>4</v>
      </c>
    </row>
    <row r="125" spans="1:26" ht="12.75">
      <c r="A125" s="1" t="s">
        <v>136</v>
      </c>
      <c r="B125" s="153">
        <v>8.758215810249197</v>
      </c>
      <c r="C125" s="22">
        <v>12.466702184336707</v>
      </c>
      <c r="D125" s="22">
        <v>13.65079365079365</v>
      </c>
      <c r="E125" s="22">
        <v>10.842105263157896</v>
      </c>
      <c r="F125" s="22">
        <v>5.894736842105264</v>
      </c>
      <c r="G125" s="136">
        <f t="shared" si="6"/>
        <v>10.71358448509838</v>
      </c>
      <c r="H125" s="114">
        <f t="shared" si="10"/>
        <v>9.157894736842106</v>
      </c>
      <c r="I125" s="87">
        <f t="shared" si="11"/>
        <v>174</v>
      </c>
      <c r="J125" s="88">
        <f t="shared" si="9"/>
        <v>9</v>
      </c>
      <c r="K125">
        <v>15</v>
      </c>
      <c r="M125">
        <v>6</v>
      </c>
      <c r="O125">
        <v>27</v>
      </c>
      <c r="S125">
        <v>12</v>
      </c>
      <c r="T125">
        <v>1</v>
      </c>
      <c r="U125">
        <v>14</v>
      </c>
      <c r="X125">
        <v>66</v>
      </c>
      <c r="Y125">
        <v>25</v>
      </c>
      <c r="Z125">
        <v>8</v>
      </c>
    </row>
    <row r="126" spans="1:26" ht="12.75">
      <c r="A126" s="1" t="s">
        <v>137</v>
      </c>
      <c r="B126" s="153">
        <v>38.51803931185924</v>
      </c>
      <c r="C126" s="22">
        <v>46.45711241342568</v>
      </c>
      <c r="D126" s="22">
        <v>53.91534391534392</v>
      </c>
      <c r="E126" s="22">
        <v>30.21052631578948</v>
      </c>
      <c r="F126" s="22">
        <v>48.31578947368422</v>
      </c>
      <c r="G126" s="136">
        <f t="shared" si="6"/>
        <v>44.724693029560825</v>
      </c>
      <c r="H126" s="114">
        <f t="shared" si="10"/>
        <v>40.631578947368425</v>
      </c>
      <c r="I126" s="87">
        <f t="shared" si="11"/>
        <v>772</v>
      </c>
      <c r="J126" s="88">
        <f t="shared" si="9"/>
        <v>15</v>
      </c>
      <c r="K126">
        <v>67</v>
      </c>
      <c r="M126">
        <v>2</v>
      </c>
      <c r="N126">
        <v>60</v>
      </c>
      <c r="O126">
        <v>6</v>
      </c>
      <c r="P126">
        <v>19</v>
      </c>
      <c r="Q126">
        <v>50</v>
      </c>
      <c r="R126">
        <v>17</v>
      </c>
      <c r="S126">
        <v>12</v>
      </c>
      <c r="T126">
        <v>146</v>
      </c>
      <c r="U126">
        <v>68</v>
      </c>
      <c r="V126">
        <v>18</v>
      </c>
      <c r="W126">
        <v>46</v>
      </c>
      <c r="X126">
        <v>160</v>
      </c>
      <c r="Y126">
        <v>38</v>
      </c>
      <c r="Z126">
        <v>63</v>
      </c>
    </row>
    <row r="127" spans="1:25" ht="12.75">
      <c r="A127" s="1" t="s">
        <v>138</v>
      </c>
      <c r="B127" s="153">
        <v>4.9296740736982265</v>
      </c>
      <c r="C127" s="22">
        <v>2.450719232818327</v>
      </c>
      <c r="D127" s="22">
        <v>6.878306878306878</v>
      </c>
      <c r="E127" s="22">
        <v>7.842105263157896</v>
      </c>
      <c r="F127" s="22">
        <v>7.894736842105265</v>
      </c>
      <c r="G127" s="136">
        <f t="shared" si="6"/>
        <v>6.266467054097091</v>
      </c>
      <c r="H127" s="114">
        <f t="shared" si="10"/>
        <v>4.789473684210527</v>
      </c>
      <c r="I127" s="87">
        <f t="shared" si="11"/>
        <v>91</v>
      </c>
      <c r="J127" s="88">
        <f t="shared" si="9"/>
        <v>11</v>
      </c>
      <c r="L127">
        <v>4</v>
      </c>
      <c r="N127">
        <v>5</v>
      </c>
      <c r="P127">
        <v>26</v>
      </c>
      <c r="Q127">
        <v>1</v>
      </c>
      <c r="R127">
        <v>6</v>
      </c>
      <c r="T127">
        <v>9</v>
      </c>
      <c r="U127">
        <v>8</v>
      </c>
      <c r="V127">
        <v>2</v>
      </c>
      <c r="W127">
        <v>5</v>
      </c>
      <c r="X127">
        <v>22</v>
      </c>
      <c r="Y127">
        <v>3</v>
      </c>
    </row>
    <row r="128" spans="1:20" ht="12.75">
      <c r="A128" s="1" t="s">
        <v>139</v>
      </c>
      <c r="B128" s="153">
        <v>1.2366444634247868</v>
      </c>
      <c r="C128" s="22">
        <v>2.5039957378795954</v>
      </c>
      <c r="D128" s="22">
        <v>0.47619047619047616</v>
      </c>
      <c r="E128" s="22">
        <v>1.0526315789473686</v>
      </c>
      <c r="F128" s="22">
        <v>0.8947368421052633</v>
      </c>
      <c r="G128" s="136">
        <f t="shared" si="6"/>
        <v>1.2318886587806759</v>
      </c>
      <c r="H128" s="114">
        <f t="shared" si="10"/>
        <v>0.15789473684210528</v>
      </c>
      <c r="I128" s="87">
        <f t="shared" si="11"/>
        <v>3</v>
      </c>
      <c r="J128" s="88">
        <f t="shared" si="9"/>
        <v>2</v>
      </c>
      <c r="K128">
        <v>2</v>
      </c>
      <c r="T128">
        <v>1</v>
      </c>
    </row>
    <row r="129" spans="1:21" ht="12.75">
      <c r="A129" s="1" t="s">
        <v>140</v>
      </c>
      <c r="B129" s="153">
        <v>0.08818342151675485</v>
      </c>
      <c r="C129" s="22">
        <v>0</v>
      </c>
      <c r="D129" s="22">
        <v>0.05291005291005291</v>
      </c>
      <c r="E129" s="22">
        <v>0</v>
      </c>
      <c r="F129" s="22">
        <v>0.15789473684210528</v>
      </c>
      <c r="G129" s="136">
        <f t="shared" si="6"/>
        <v>0.05270119743803955</v>
      </c>
      <c r="H129" s="114">
        <f t="shared" si="10"/>
        <v>0.6842105263157896</v>
      </c>
      <c r="I129" s="87">
        <f t="shared" si="11"/>
        <v>13</v>
      </c>
      <c r="J129" s="88">
        <f t="shared" si="9"/>
        <v>3</v>
      </c>
      <c r="K129">
        <v>1</v>
      </c>
      <c r="T129">
        <v>1</v>
      </c>
      <c r="U129">
        <v>11</v>
      </c>
    </row>
    <row r="130" spans="1:26" ht="12.75">
      <c r="A130" s="1" t="s">
        <v>141</v>
      </c>
      <c r="B130" s="153">
        <v>124.93499702609984</v>
      </c>
      <c r="C130" s="22">
        <v>35.69525839104955</v>
      </c>
      <c r="D130" s="22">
        <v>157.1957671957672</v>
      </c>
      <c r="E130" s="22">
        <v>46.26315789473685</v>
      </c>
      <c r="F130" s="22">
        <v>53.42105263157895</v>
      </c>
      <c r="G130" s="136">
        <f t="shared" si="6"/>
        <v>73.14380902828313</v>
      </c>
      <c r="H130" s="114">
        <f t="shared" si="10"/>
        <v>58.36842105263159</v>
      </c>
      <c r="I130" s="87">
        <f t="shared" si="11"/>
        <v>1109</v>
      </c>
      <c r="J130" s="88">
        <f t="shared" si="9"/>
        <v>16</v>
      </c>
      <c r="K130">
        <v>167</v>
      </c>
      <c r="L130">
        <v>22</v>
      </c>
      <c r="M130">
        <v>25</v>
      </c>
      <c r="N130">
        <v>45</v>
      </c>
      <c r="O130">
        <v>20</v>
      </c>
      <c r="P130">
        <v>48</v>
      </c>
      <c r="Q130">
        <v>5</v>
      </c>
      <c r="R130">
        <v>26</v>
      </c>
      <c r="S130">
        <v>20</v>
      </c>
      <c r="T130">
        <v>124</v>
      </c>
      <c r="U130">
        <v>80</v>
      </c>
      <c r="V130">
        <v>22</v>
      </c>
      <c r="W130">
        <v>90</v>
      </c>
      <c r="X130">
        <v>255</v>
      </c>
      <c r="Y130">
        <v>133</v>
      </c>
      <c r="Z130">
        <v>27</v>
      </c>
    </row>
    <row r="131" spans="1:25" ht="12.75">
      <c r="A131" s="1" t="s">
        <v>142</v>
      </c>
      <c r="B131" s="153">
        <v>1.618092964212659</v>
      </c>
      <c r="C131" s="22">
        <v>1.9712306872669154</v>
      </c>
      <c r="D131" s="22">
        <v>3.015873015873016</v>
      </c>
      <c r="E131" s="22">
        <v>1.0526315789473686</v>
      </c>
      <c r="F131" s="22">
        <v>1.842105263157895</v>
      </c>
      <c r="G131" s="136">
        <f t="shared" si="6"/>
        <v>1.9704601363112986</v>
      </c>
      <c r="H131" s="114">
        <f t="shared" si="10"/>
        <v>1.210526315789474</v>
      </c>
      <c r="I131" s="87">
        <f t="shared" si="11"/>
        <v>23</v>
      </c>
      <c r="J131" s="88">
        <f t="shared" si="9"/>
        <v>5</v>
      </c>
      <c r="M131">
        <v>7</v>
      </c>
      <c r="N131">
        <v>9</v>
      </c>
      <c r="P131">
        <v>1</v>
      </c>
      <c r="T131">
        <v>1</v>
      </c>
      <c r="Y131">
        <v>5</v>
      </c>
    </row>
    <row r="132" spans="1:26" ht="12.75">
      <c r="A132" s="1" t="s">
        <v>143</v>
      </c>
      <c r="B132" s="153">
        <v>25.96413560984685</v>
      </c>
      <c r="C132" s="22">
        <v>18.540223761321258</v>
      </c>
      <c r="D132" s="22">
        <v>30.264550264550266</v>
      </c>
      <c r="E132" s="22">
        <v>27.73684210526316</v>
      </c>
      <c r="F132" s="22">
        <v>25.421052631578952</v>
      </c>
      <c r="G132" s="136">
        <f t="shared" si="6"/>
        <v>25.49066719067841</v>
      </c>
      <c r="H132" s="114">
        <f t="shared" si="10"/>
        <v>16.789473684210527</v>
      </c>
      <c r="I132" s="87">
        <f t="shared" si="11"/>
        <v>319</v>
      </c>
      <c r="J132" s="88">
        <f t="shared" si="9"/>
        <v>10</v>
      </c>
      <c r="L132">
        <v>3</v>
      </c>
      <c r="N132">
        <v>40</v>
      </c>
      <c r="O132">
        <v>2</v>
      </c>
      <c r="R132">
        <v>29</v>
      </c>
      <c r="T132">
        <v>5</v>
      </c>
      <c r="U132">
        <v>15</v>
      </c>
      <c r="V132">
        <v>1</v>
      </c>
      <c r="W132">
        <v>48</v>
      </c>
      <c r="X132">
        <v>172</v>
      </c>
      <c r="Z132">
        <v>4</v>
      </c>
    </row>
    <row r="133" spans="1:21" ht="12.75">
      <c r="A133" s="1" t="s">
        <v>144</v>
      </c>
      <c r="B133" s="153">
        <v>0.008818342151675485</v>
      </c>
      <c r="C133" s="22">
        <v>0</v>
      </c>
      <c r="D133" s="22">
        <v>0</v>
      </c>
      <c r="E133" s="22">
        <v>0</v>
      </c>
      <c r="F133" s="22">
        <v>0</v>
      </c>
      <c r="G133" s="136">
        <f t="shared" si="6"/>
        <v>0</v>
      </c>
      <c r="H133" s="114">
        <f t="shared" si="10"/>
        <v>0.05263157894736843</v>
      </c>
      <c r="I133" s="87">
        <f t="shared" si="11"/>
        <v>1</v>
      </c>
      <c r="J133" s="88">
        <f t="shared" si="9"/>
        <v>1</v>
      </c>
      <c r="U133">
        <v>1</v>
      </c>
    </row>
    <row r="134" spans="1:10" ht="12.75">
      <c r="A134" s="1" t="s">
        <v>145</v>
      </c>
      <c r="B134" s="153">
        <v>0.01775883502042266</v>
      </c>
      <c r="C134" s="22">
        <v>0</v>
      </c>
      <c r="D134" s="22">
        <v>0</v>
      </c>
      <c r="E134" s="22">
        <v>0</v>
      </c>
      <c r="F134" s="22">
        <v>0</v>
      </c>
      <c r="G134" s="136">
        <f t="shared" si="6"/>
        <v>0</v>
      </c>
      <c r="H134" s="114">
        <f t="shared" si="10"/>
        <v>0</v>
      </c>
      <c r="I134" s="87">
        <f t="shared" si="11"/>
        <v>0</v>
      </c>
      <c r="J134" s="88">
        <f t="shared" si="9"/>
        <v>0</v>
      </c>
    </row>
    <row r="135" spans="1:25" ht="12.75">
      <c r="A135" s="1" t="s">
        <v>146</v>
      </c>
      <c r="B135" s="153">
        <v>19.020078759023885</v>
      </c>
      <c r="C135" s="22">
        <v>19.925412892914228</v>
      </c>
      <c r="D135" s="22">
        <v>32.592592592592595</v>
      </c>
      <c r="E135" s="22">
        <v>5.789473684210527</v>
      </c>
      <c r="F135" s="22">
        <v>23.842105263157897</v>
      </c>
      <c r="G135" s="136">
        <f aca="true" t="shared" si="12" ref="G135:G147">(C135+D135+E135+F135)/4</f>
        <v>20.53739610821881</v>
      </c>
      <c r="H135" s="114">
        <f t="shared" si="10"/>
        <v>12.105263157894738</v>
      </c>
      <c r="I135" s="87">
        <f t="shared" si="11"/>
        <v>230</v>
      </c>
      <c r="J135" s="88">
        <f t="shared" si="9"/>
        <v>12</v>
      </c>
      <c r="K135">
        <v>2</v>
      </c>
      <c r="M135">
        <v>2</v>
      </c>
      <c r="N135">
        <v>1</v>
      </c>
      <c r="P135">
        <v>4</v>
      </c>
      <c r="Q135">
        <v>1</v>
      </c>
      <c r="R135">
        <v>5</v>
      </c>
      <c r="S135">
        <v>4</v>
      </c>
      <c r="U135">
        <v>80</v>
      </c>
      <c r="V135">
        <v>13</v>
      </c>
      <c r="W135">
        <v>84</v>
      </c>
      <c r="X135">
        <v>29</v>
      </c>
      <c r="Y135">
        <v>5</v>
      </c>
    </row>
    <row r="136" spans="1:10" ht="12.75">
      <c r="A136" s="1" t="s">
        <v>147</v>
      </c>
      <c r="B136" s="153">
        <v>0.07060781257193972</v>
      </c>
      <c r="C136" s="22">
        <v>0</v>
      </c>
      <c r="D136" s="22">
        <v>0.10582010582010581</v>
      </c>
      <c r="E136" s="22">
        <v>0.10526315789473686</v>
      </c>
      <c r="F136" s="22">
        <v>0</v>
      </c>
      <c r="G136" s="136">
        <f t="shared" si="12"/>
        <v>0.05277081592871067</v>
      </c>
      <c r="H136" s="114">
        <f t="shared" si="10"/>
        <v>0</v>
      </c>
      <c r="I136" s="87">
        <f t="shared" si="11"/>
        <v>0</v>
      </c>
      <c r="J136" s="88">
        <f t="shared" si="9"/>
        <v>0</v>
      </c>
    </row>
    <row r="137" spans="1:10" ht="12.75">
      <c r="A137" s="1" t="s">
        <v>204</v>
      </c>
      <c r="B137" s="153">
        <v>0</v>
      </c>
      <c r="C137" s="22">
        <v>0</v>
      </c>
      <c r="D137" s="22">
        <v>0</v>
      </c>
      <c r="E137" s="22">
        <v>0.05263157894736843</v>
      </c>
      <c r="F137" s="22">
        <v>0</v>
      </c>
      <c r="G137" s="136">
        <f t="shared" si="12"/>
        <v>0.013157894736842108</v>
      </c>
      <c r="H137" s="114">
        <f aca="true" t="shared" si="13" ref="H137:H147">I137*10/$I$4</f>
        <v>0</v>
      </c>
      <c r="I137" s="87">
        <f aca="true" t="shared" si="14" ref="I137:I147">SUM(K137:Z137)</f>
        <v>0</v>
      </c>
      <c r="J137" s="88">
        <f t="shared" si="9"/>
        <v>0</v>
      </c>
    </row>
    <row r="138" spans="1:10" ht="12.75">
      <c r="A138" s="1" t="s">
        <v>148</v>
      </c>
      <c r="B138" s="153">
        <v>6.605304723756155</v>
      </c>
      <c r="C138" s="22">
        <v>0</v>
      </c>
      <c r="D138" s="22">
        <v>9.312169312169312</v>
      </c>
      <c r="E138" s="22">
        <v>4</v>
      </c>
      <c r="F138" s="22">
        <v>0.6315789473684211</v>
      </c>
      <c r="G138" s="136">
        <f t="shared" si="12"/>
        <v>3.4859370648844332</v>
      </c>
      <c r="H138" s="114">
        <f t="shared" si="13"/>
        <v>0</v>
      </c>
      <c r="I138" s="87">
        <f t="shared" si="14"/>
        <v>0</v>
      </c>
      <c r="J138" s="88">
        <f t="shared" si="9"/>
        <v>0</v>
      </c>
    </row>
    <row r="139" spans="1:10" ht="12.75">
      <c r="A139" s="1" t="s">
        <v>149</v>
      </c>
      <c r="B139" s="153">
        <v>1.1649983697577377</v>
      </c>
      <c r="C139" s="22">
        <v>0.053276505061267986</v>
      </c>
      <c r="D139" s="22">
        <v>0.26455026455026454</v>
      </c>
      <c r="E139" s="22">
        <v>1.2631578947368423</v>
      </c>
      <c r="F139" s="22">
        <v>2.421052631578948</v>
      </c>
      <c r="G139" s="136">
        <f t="shared" si="12"/>
        <v>1.0005093239818306</v>
      </c>
      <c r="H139" s="114">
        <f t="shared" si="13"/>
        <v>0</v>
      </c>
      <c r="I139" s="87">
        <f t="shared" si="14"/>
        <v>0</v>
      </c>
      <c r="J139" s="88">
        <f t="shared" si="9"/>
        <v>0</v>
      </c>
    </row>
    <row r="140" spans="1:25" ht="12.75">
      <c r="A140" s="1" t="s">
        <v>150</v>
      </c>
      <c r="B140" s="153">
        <v>1.3352341864151491</v>
      </c>
      <c r="C140" s="22">
        <v>1.8646776771443794</v>
      </c>
      <c r="D140" s="22">
        <v>1.9576719576719577</v>
      </c>
      <c r="E140" s="22">
        <v>1.210526315789474</v>
      </c>
      <c r="F140" s="22">
        <v>3.1578947368421058</v>
      </c>
      <c r="G140" s="136">
        <f t="shared" si="12"/>
        <v>2.0476926718619795</v>
      </c>
      <c r="H140" s="114">
        <f t="shared" si="13"/>
        <v>0.6315789473684211</v>
      </c>
      <c r="I140" s="87">
        <f t="shared" si="14"/>
        <v>12</v>
      </c>
      <c r="J140" s="88">
        <f t="shared" si="9"/>
        <v>1</v>
      </c>
      <c r="Y140">
        <v>12</v>
      </c>
    </row>
    <row r="141" spans="1:10" ht="12.75">
      <c r="A141" s="1" t="s">
        <v>151</v>
      </c>
      <c r="B141" s="153">
        <v>0.45285029302077784</v>
      </c>
      <c r="C141" s="22">
        <v>0</v>
      </c>
      <c r="D141" s="22">
        <v>0</v>
      </c>
      <c r="E141" s="22">
        <v>0</v>
      </c>
      <c r="F141" s="22">
        <v>0.42105263157894746</v>
      </c>
      <c r="G141" s="136">
        <f t="shared" si="12"/>
        <v>0.10526315789473686</v>
      </c>
      <c r="H141" s="114">
        <f t="shared" si="13"/>
        <v>0</v>
      </c>
      <c r="I141" s="87">
        <f t="shared" si="14"/>
        <v>0</v>
      </c>
      <c r="J141" s="88">
        <f t="shared" si="9"/>
        <v>0</v>
      </c>
    </row>
    <row r="142" spans="1:26" ht="12.75">
      <c r="A142" s="1" t="s">
        <v>152</v>
      </c>
      <c r="B142" s="153">
        <v>17.09315119721797</v>
      </c>
      <c r="C142" s="22">
        <v>30.68726691529036</v>
      </c>
      <c r="D142" s="22">
        <v>37.72486772486773</v>
      </c>
      <c r="E142" s="22">
        <v>22.052631578947373</v>
      </c>
      <c r="F142" s="22">
        <v>21.78947368421053</v>
      </c>
      <c r="G142" s="136">
        <f t="shared" si="12"/>
        <v>28.063559975828998</v>
      </c>
      <c r="H142" s="114">
        <f t="shared" si="13"/>
        <v>15.894736842105265</v>
      </c>
      <c r="I142" s="87">
        <f t="shared" si="14"/>
        <v>302</v>
      </c>
      <c r="J142" s="88">
        <f t="shared" si="9"/>
        <v>14</v>
      </c>
      <c r="L142">
        <v>26</v>
      </c>
      <c r="M142">
        <v>7</v>
      </c>
      <c r="N142">
        <v>12</v>
      </c>
      <c r="O142">
        <v>40</v>
      </c>
      <c r="P142">
        <v>29</v>
      </c>
      <c r="Q142">
        <v>3</v>
      </c>
      <c r="R142">
        <v>25</v>
      </c>
      <c r="S142">
        <v>19</v>
      </c>
      <c r="T142">
        <v>76</v>
      </c>
      <c r="V142">
        <v>2</v>
      </c>
      <c r="W142">
        <v>9</v>
      </c>
      <c r="X142">
        <v>16</v>
      </c>
      <c r="Y142">
        <v>15</v>
      </c>
      <c r="Z142">
        <v>23</v>
      </c>
    </row>
    <row r="143" spans="1:10" ht="12.75">
      <c r="A143" s="1" t="s">
        <v>153</v>
      </c>
      <c r="B143" s="153">
        <v>0</v>
      </c>
      <c r="C143" s="22">
        <v>0</v>
      </c>
      <c r="D143" s="22">
        <v>0</v>
      </c>
      <c r="E143" s="22">
        <v>0</v>
      </c>
      <c r="F143" s="22">
        <v>0</v>
      </c>
      <c r="G143" s="136">
        <f t="shared" si="12"/>
        <v>0</v>
      </c>
      <c r="H143" s="114">
        <f t="shared" si="13"/>
        <v>0</v>
      </c>
      <c r="I143" s="87">
        <f t="shared" si="14"/>
        <v>0</v>
      </c>
      <c r="J143" s="88">
        <f t="shared" si="9"/>
        <v>0</v>
      </c>
    </row>
    <row r="144" spans="1:10" ht="12.75">
      <c r="A144" s="1" t="s">
        <v>341</v>
      </c>
      <c r="B144" s="153">
        <v>0</v>
      </c>
      <c r="C144" s="22">
        <v>0</v>
      </c>
      <c r="D144" s="22">
        <v>0</v>
      </c>
      <c r="E144" s="22">
        <v>0</v>
      </c>
      <c r="F144" s="22">
        <v>0</v>
      </c>
      <c r="G144" s="136">
        <f t="shared" si="12"/>
        <v>0</v>
      </c>
      <c r="H144" s="114">
        <f>I144*10/$I$4</f>
        <v>0</v>
      </c>
      <c r="I144" s="87">
        <f>SUM(K144:Z144)</f>
        <v>0</v>
      </c>
      <c r="J144" s="88">
        <f>COUNTA(K144:Z144)</f>
        <v>0</v>
      </c>
    </row>
    <row r="145" spans="1:26" ht="12.75">
      <c r="A145" s="1" t="s">
        <v>154</v>
      </c>
      <c r="B145" s="153">
        <v>148.06779646683748</v>
      </c>
      <c r="C145" s="22">
        <v>196.05753862546618</v>
      </c>
      <c r="D145" s="22">
        <v>130.47619047619048</v>
      </c>
      <c r="E145" s="22">
        <v>116.89473684210527</v>
      </c>
      <c r="F145" s="22">
        <v>155.26315789473688</v>
      </c>
      <c r="G145" s="136">
        <f t="shared" si="12"/>
        <v>149.6729059596247</v>
      </c>
      <c r="H145" s="114">
        <f t="shared" si="13"/>
        <v>69.5263157894737</v>
      </c>
      <c r="I145" s="87">
        <f t="shared" si="14"/>
        <v>1321</v>
      </c>
      <c r="J145" s="88">
        <f>COUNTA(K145:Z145)</f>
        <v>16</v>
      </c>
      <c r="K145">
        <v>67</v>
      </c>
      <c r="L145">
        <v>15</v>
      </c>
      <c r="M145">
        <v>4</v>
      </c>
      <c r="N145">
        <v>26</v>
      </c>
      <c r="O145">
        <v>70</v>
      </c>
      <c r="P145">
        <v>56</v>
      </c>
      <c r="Q145">
        <v>100</v>
      </c>
      <c r="R145">
        <v>89</v>
      </c>
      <c r="S145">
        <v>58</v>
      </c>
      <c r="T145">
        <v>276</v>
      </c>
      <c r="U145">
        <v>85</v>
      </c>
      <c r="V145">
        <v>38</v>
      </c>
      <c r="W145">
        <v>44</v>
      </c>
      <c r="X145">
        <v>90</v>
      </c>
      <c r="Y145">
        <v>82</v>
      </c>
      <c r="Z145">
        <v>221</v>
      </c>
    </row>
    <row r="146" spans="1:10" ht="13.5" thickBot="1">
      <c r="A146" s="1" t="s">
        <v>155</v>
      </c>
      <c r="B146" s="154">
        <v>0.09706283902696618</v>
      </c>
      <c r="C146" s="22">
        <v>0.053276505061267986</v>
      </c>
      <c r="D146" s="22">
        <v>0.05291005291005291</v>
      </c>
      <c r="E146" s="22">
        <v>0.05263157894736843</v>
      </c>
      <c r="F146" s="22">
        <v>0</v>
      </c>
      <c r="G146" s="136">
        <f t="shared" si="12"/>
        <v>0.039704534229672336</v>
      </c>
      <c r="H146" s="114">
        <f t="shared" si="13"/>
        <v>0</v>
      </c>
      <c r="I146" s="125">
        <f t="shared" si="14"/>
        <v>0</v>
      </c>
      <c r="J146" s="88">
        <f>COUNTA(K146:Z146)</f>
        <v>0</v>
      </c>
    </row>
    <row r="147" spans="1:26" ht="12.75">
      <c r="A147" s="1" t="s">
        <v>156</v>
      </c>
      <c r="B147" s="155">
        <v>1658.4554182769425</v>
      </c>
      <c r="C147" s="86">
        <v>3633.4576451784765</v>
      </c>
      <c r="D147" s="86">
        <v>2405.3968253968255</v>
      </c>
      <c r="E147" s="86">
        <v>1470.7368421052633</v>
      </c>
      <c r="F147" s="86">
        <v>2888</v>
      </c>
      <c r="G147" s="157">
        <f t="shared" si="12"/>
        <v>2599.397828170141</v>
      </c>
      <c r="H147" s="86">
        <f t="shared" si="13"/>
        <v>2008.1578947368423</v>
      </c>
      <c r="I147" s="54">
        <f t="shared" si="14"/>
        <v>38155</v>
      </c>
      <c r="J147" s="46"/>
      <c r="K147" s="47">
        <f aca="true" t="shared" si="15" ref="K147:X147">SUM(K5:K146)</f>
        <v>1355</v>
      </c>
      <c r="L147" s="47">
        <f t="shared" si="15"/>
        <v>709</v>
      </c>
      <c r="M147" s="47">
        <f t="shared" si="15"/>
        <v>1113</v>
      </c>
      <c r="N147" s="47">
        <f t="shared" si="15"/>
        <v>6274</v>
      </c>
      <c r="O147" s="47">
        <f t="shared" si="15"/>
        <v>766</v>
      </c>
      <c r="P147" s="47">
        <f t="shared" si="15"/>
        <v>1295</v>
      </c>
      <c r="Q147" s="47">
        <f t="shared" si="15"/>
        <v>1306</v>
      </c>
      <c r="R147" s="47">
        <f t="shared" si="15"/>
        <v>10581</v>
      </c>
      <c r="S147" s="47">
        <f t="shared" si="15"/>
        <v>986</v>
      </c>
      <c r="T147" s="47">
        <f t="shared" si="15"/>
        <v>2195</v>
      </c>
      <c r="U147" s="47">
        <f t="shared" si="15"/>
        <v>2240</v>
      </c>
      <c r="V147" s="47">
        <f t="shared" si="15"/>
        <v>1180</v>
      </c>
      <c r="W147" s="47">
        <f t="shared" si="15"/>
        <v>1764</v>
      </c>
      <c r="X147" s="47">
        <f t="shared" si="15"/>
        <v>3718</v>
      </c>
      <c r="Y147" s="47">
        <f>SUM(Y5:Y146)</f>
        <v>1316</v>
      </c>
      <c r="Z147" s="47">
        <f>SUM(Z5:Z146)</f>
        <v>1357</v>
      </c>
    </row>
    <row r="148" spans="1:26" ht="12.75">
      <c r="A148" s="1" t="s">
        <v>157</v>
      </c>
      <c r="B148" s="156">
        <v>116</v>
      </c>
      <c r="C148" s="59">
        <f>COUNTIF(C5:C146,"&gt;0")</f>
        <v>82</v>
      </c>
      <c r="D148" s="118">
        <f>COUNTIF(D5:D146,"&gt;0")</f>
        <v>76</v>
      </c>
      <c r="E148" s="118">
        <v>83</v>
      </c>
      <c r="F148" s="141">
        <v>86</v>
      </c>
      <c r="G148" s="59">
        <f>COUNTIF(G5:G146,"&gt;0")</f>
        <v>108</v>
      </c>
      <c r="H148" s="59">
        <f>COUNTIF(H5:H146,"&gt;0")</f>
        <v>78</v>
      </c>
      <c r="I148" s="59">
        <f>COUNTIF(I5:I146,"&gt;0")</f>
        <v>78</v>
      </c>
      <c r="J148" s="21"/>
      <c r="K148" s="21">
        <f aca="true" t="shared" si="16" ref="K148:X148">COUNTA(K5:K146)</f>
        <v>36</v>
      </c>
      <c r="L148" s="21">
        <f t="shared" si="16"/>
        <v>31</v>
      </c>
      <c r="M148" s="21">
        <f t="shared" si="16"/>
        <v>44</v>
      </c>
      <c r="N148" s="21">
        <f>COUNTA(N5:N146)</f>
        <v>31</v>
      </c>
      <c r="O148" s="21">
        <f t="shared" si="16"/>
        <v>34</v>
      </c>
      <c r="P148" s="21">
        <f t="shared" si="16"/>
        <v>26</v>
      </c>
      <c r="Q148" s="21">
        <f t="shared" si="16"/>
        <v>35</v>
      </c>
      <c r="R148" s="21">
        <f t="shared" si="16"/>
        <v>36</v>
      </c>
      <c r="S148" s="21">
        <f t="shared" si="16"/>
        <v>37</v>
      </c>
      <c r="T148" s="21">
        <f t="shared" si="16"/>
        <v>31</v>
      </c>
      <c r="U148" s="21">
        <f t="shared" si="16"/>
        <v>33</v>
      </c>
      <c r="V148" s="21">
        <f t="shared" si="16"/>
        <v>34</v>
      </c>
      <c r="W148" s="21">
        <f t="shared" si="16"/>
        <v>37</v>
      </c>
      <c r="X148" s="21">
        <f t="shared" si="16"/>
        <v>39</v>
      </c>
      <c r="Y148" s="21">
        <f>COUNTA(Y5:Y146)</f>
        <v>36</v>
      </c>
      <c r="Z148" s="21">
        <f>COUNTA(Z5:Z146)</f>
        <v>32</v>
      </c>
    </row>
    <row r="150" spans="4:10" ht="12.75">
      <c r="D150" s="3" t="s">
        <v>325</v>
      </c>
      <c r="G150" s="124"/>
      <c r="H150" s="1"/>
      <c r="I150" s="1"/>
      <c r="J150" s="1">
        <f>AVERAGE(K147:Z147)</f>
        <v>2384.6875</v>
      </c>
    </row>
    <row r="151" spans="4:10" ht="12.75">
      <c r="D151" s="3" t="s">
        <v>326</v>
      </c>
      <c r="G151" s="124"/>
      <c r="H151" s="1"/>
      <c r="I151" s="1"/>
      <c r="J151" s="115">
        <f>AVERAGE(K148:Z148)</f>
        <v>34.5</v>
      </c>
    </row>
  </sheetData>
  <mergeCells count="1">
    <mergeCell ref="C2:F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8"/>
  <sheetViews>
    <sheetView workbookViewId="0" topLeftCell="A1">
      <pane xSplit="1" ySplit="3" topLeftCell="B5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141" sqref="O141"/>
    </sheetView>
  </sheetViews>
  <sheetFormatPr defaultColWidth="9.140625" defaultRowHeight="12.75"/>
  <cols>
    <col min="1" max="1" width="18.57421875" style="1" customWidth="1"/>
    <col min="2" max="2" width="7.00390625" style="1" customWidth="1"/>
    <col min="3" max="3" width="6.7109375" style="1" customWidth="1"/>
    <col min="4" max="4" width="5.57421875" style="1" customWidth="1"/>
    <col min="5" max="5" width="6.7109375" style="1" customWidth="1"/>
    <col min="6" max="6" width="6.28125" style="1" customWidth="1"/>
    <col min="7" max="8" width="6.8515625" style="2" customWidth="1"/>
    <col min="9" max="9" width="8.00390625" style="0" customWidth="1"/>
    <col min="10" max="11" width="8.28125" style="3" customWidth="1"/>
    <col min="12" max="12" width="7.8515625" style="57" customWidth="1"/>
  </cols>
  <sheetData>
    <row r="1" spans="1:12" ht="104.25" customHeight="1">
      <c r="A1" s="4"/>
      <c r="B1" s="24" t="s">
        <v>327</v>
      </c>
      <c r="C1" s="24" t="s">
        <v>328</v>
      </c>
      <c r="D1" s="24" t="s">
        <v>329</v>
      </c>
      <c r="E1" s="24" t="s">
        <v>330</v>
      </c>
      <c r="F1" s="24" t="s">
        <v>331</v>
      </c>
      <c r="G1" s="24" t="s">
        <v>332</v>
      </c>
      <c r="H1" s="24" t="s">
        <v>364</v>
      </c>
      <c r="I1" s="58" t="s">
        <v>244</v>
      </c>
      <c r="J1" s="40" t="s">
        <v>243</v>
      </c>
      <c r="K1" s="150" t="s">
        <v>362</v>
      </c>
      <c r="L1" s="150" t="s">
        <v>363</v>
      </c>
    </row>
    <row r="2" spans="1:12" ht="13.5" thickBot="1">
      <c r="A2" s="7" t="s">
        <v>17</v>
      </c>
      <c r="B2" s="23" t="s">
        <v>210</v>
      </c>
      <c r="C2" s="26" t="s">
        <v>211</v>
      </c>
      <c r="D2" s="26" t="s">
        <v>212</v>
      </c>
      <c r="E2" s="26" t="s">
        <v>213</v>
      </c>
      <c r="F2" s="26" t="s">
        <v>214</v>
      </c>
      <c r="G2" s="23" t="s">
        <v>216</v>
      </c>
      <c r="H2" s="23" t="s">
        <v>340</v>
      </c>
      <c r="I2" s="89" t="s">
        <v>359</v>
      </c>
      <c r="J2" s="90" t="s">
        <v>359</v>
      </c>
      <c r="K2" s="147" t="s">
        <v>340</v>
      </c>
      <c r="L2" s="56" t="s">
        <v>216</v>
      </c>
    </row>
    <row r="3" spans="1:12" ht="13.5" thickBot="1">
      <c r="A3" s="10" t="s">
        <v>33</v>
      </c>
      <c r="B3" s="38">
        <v>165</v>
      </c>
      <c r="C3" s="52">
        <v>472</v>
      </c>
      <c r="D3" s="52">
        <v>570</v>
      </c>
      <c r="E3" s="149">
        <v>449</v>
      </c>
      <c r="F3" s="149">
        <v>517</v>
      </c>
      <c r="G3" s="148">
        <v>581</v>
      </c>
      <c r="H3" s="148">
        <v>589.125</v>
      </c>
      <c r="I3" s="61"/>
      <c r="J3" s="55"/>
      <c r="K3" s="146">
        <v>190</v>
      </c>
      <c r="L3" s="142">
        <v>189</v>
      </c>
    </row>
    <row r="4" spans="1:12" ht="12.75">
      <c r="A4" s="16" t="s">
        <v>34</v>
      </c>
      <c r="B4" s="34"/>
      <c r="C4" s="27"/>
      <c r="D4" s="31"/>
      <c r="E4" s="27"/>
      <c r="F4" s="31"/>
      <c r="G4" s="66"/>
      <c r="H4" s="67"/>
      <c r="I4" s="116">
        <f>Perustaulukko_V_S!M5</f>
        <v>0</v>
      </c>
      <c r="J4" s="116">
        <f>Perustaulukko_Aland!H5</f>
        <v>0.05263157894736843</v>
      </c>
      <c r="K4" s="145">
        <v>0.05286242896651444</v>
      </c>
      <c r="L4" s="143">
        <v>0.1854905619778644</v>
      </c>
    </row>
    <row r="5" spans="1:12" ht="12.75">
      <c r="A5" s="16" t="s">
        <v>35</v>
      </c>
      <c r="B5" s="35"/>
      <c r="C5" s="25"/>
      <c r="D5" s="31"/>
      <c r="E5" s="25"/>
      <c r="F5" s="31"/>
      <c r="G5" s="67"/>
      <c r="H5" s="67"/>
      <c r="I5" s="116">
        <f>Perustaulukko_V_S!M6</f>
        <v>0</v>
      </c>
      <c r="J5" s="116">
        <f>Perustaulukko_Aland!H6</f>
        <v>0</v>
      </c>
      <c r="K5" s="145">
        <v>0.06578947368421054</v>
      </c>
      <c r="L5" s="143">
        <v>0.04415278611691326</v>
      </c>
    </row>
    <row r="6" spans="1:12" ht="12.75">
      <c r="A6" s="16" t="s">
        <v>36</v>
      </c>
      <c r="B6" s="35"/>
      <c r="C6" s="25"/>
      <c r="D6" s="31"/>
      <c r="E6" s="25"/>
      <c r="F6" s="31"/>
      <c r="G6" s="67"/>
      <c r="H6" s="67"/>
      <c r="I6" s="116">
        <f>Perustaulukko_V_S!M7</f>
        <v>0</v>
      </c>
      <c r="J6" s="116">
        <f>Perustaulukko_Aland!H7</f>
        <v>0</v>
      </c>
      <c r="K6" s="145">
        <v>0</v>
      </c>
      <c r="L6" s="143">
        <v>0.008818342151675485</v>
      </c>
    </row>
    <row r="7" spans="1:12" ht="12.75">
      <c r="A7" s="16" t="s">
        <v>37</v>
      </c>
      <c r="B7" s="35"/>
      <c r="C7" s="25"/>
      <c r="D7" s="31"/>
      <c r="E7" s="25"/>
      <c r="F7" s="31"/>
      <c r="G7" s="67"/>
      <c r="H7" s="67"/>
      <c r="I7" s="116">
        <f>Perustaulukko_V_S!M8</f>
        <v>0.014896469536719798</v>
      </c>
      <c r="J7" s="116">
        <f>Perustaulukko_Aland!H8</f>
        <v>0</v>
      </c>
      <c r="K7" s="145">
        <v>0</v>
      </c>
      <c r="L7" s="143">
        <v>0.00887941751021133</v>
      </c>
    </row>
    <row r="8" spans="1:12" ht="12.75">
      <c r="A8" s="16" t="s">
        <v>38</v>
      </c>
      <c r="B8" s="35"/>
      <c r="C8" s="25"/>
      <c r="D8" s="31"/>
      <c r="E8" s="25"/>
      <c r="F8" s="31"/>
      <c r="G8" s="67"/>
      <c r="H8" s="67"/>
      <c r="I8" s="116">
        <f>Perustaulukko_V_S!M9</f>
        <v>0</v>
      </c>
      <c r="J8" s="116">
        <f>Perustaulukko_Aland!H9</f>
        <v>0</v>
      </c>
      <c r="K8" s="145">
        <v>0</v>
      </c>
      <c r="L8" s="143">
        <v>0.008818342151675485</v>
      </c>
    </row>
    <row r="9" spans="1:12" ht="12.75">
      <c r="A9" s="1" t="s">
        <v>39</v>
      </c>
      <c r="B9" s="35"/>
      <c r="C9" s="25"/>
      <c r="D9" s="31">
        <v>0.01</v>
      </c>
      <c r="E9" s="25"/>
      <c r="F9" s="31">
        <v>0.01</v>
      </c>
      <c r="G9" s="67">
        <v>0.009000000000000001</v>
      </c>
      <c r="H9" s="67"/>
      <c r="I9" s="116">
        <f>Perustaulukko_V_S!M10</f>
        <v>0.08937881722031879</v>
      </c>
      <c r="J9" s="116">
        <f>Perustaulukko_Aland!H10</f>
        <v>0</v>
      </c>
      <c r="K9" s="145">
        <v>0.013157894736842108</v>
      </c>
      <c r="L9" s="143">
        <v>0.017697759661886817</v>
      </c>
    </row>
    <row r="10" spans="1:12" ht="12.75">
      <c r="A10" s="1" t="s">
        <v>40</v>
      </c>
      <c r="B10" s="35"/>
      <c r="C10" s="25"/>
      <c r="D10" s="31"/>
      <c r="E10" s="25"/>
      <c r="F10" s="31"/>
      <c r="G10" s="67"/>
      <c r="H10" s="67"/>
      <c r="I10" s="116">
        <f>Perustaulukko_V_S!M11</f>
        <v>0</v>
      </c>
      <c r="J10" s="116">
        <f>Perustaulukko_Aland!H11</f>
        <v>0</v>
      </c>
      <c r="K10" s="145">
        <v>0</v>
      </c>
      <c r="L10" s="143">
        <v>0.008818342151675485</v>
      </c>
    </row>
    <row r="11" spans="1:12" ht="12.75">
      <c r="A11" s="1" t="s">
        <v>41</v>
      </c>
      <c r="B11" s="35"/>
      <c r="C11" s="25"/>
      <c r="D11" s="31"/>
      <c r="E11" s="25">
        <v>0.02</v>
      </c>
      <c r="F11" s="31">
        <v>0.19</v>
      </c>
      <c r="G11" s="67">
        <v>0.07677856301531215</v>
      </c>
      <c r="H11" s="67">
        <v>0.29491974845560337</v>
      </c>
      <c r="I11" s="116">
        <f>Perustaulukko_V_S!M12</f>
        <v>0.47668702517503353</v>
      </c>
      <c r="J11" s="116">
        <f>Perustaulukko_Aland!H12</f>
        <v>2.8947368421052637</v>
      </c>
      <c r="K11" s="145">
        <v>23.634904018466816</v>
      </c>
      <c r="L11" s="143">
        <v>17.977292181696374</v>
      </c>
    </row>
    <row r="12" spans="1:12" ht="12.75">
      <c r="A12" s="1" t="s">
        <v>42</v>
      </c>
      <c r="B12" s="35"/>
      <c r="C12" s="25"/>
      <c r="D12" s="31"/>
      <c r="E12" s="25"/>
      <c r="F12" s="31"/>
      <c r="G12" s="67">
        <v>0.06777856301531214</v>
      </c>
      <c r="H12" s="67">
        <v>0.07326262994376624</v>
      </c>
      <c r="I12" s="116">
        <f>Perustaulukko_V_S!M13</f>
        <v>0</v>
      </c>
      <c r="J12" s="116">
        <f>Perustaulukko_Aland!H13</f>
        <v>1.4210526315789476</v>
      </c>
      <c r="K12" s="145">
        <v>0.21246109413117237</v>
      </c>
      <c r="L12" s="143">
        <v>1.5599069399460095</v>
      </c>
    </row>
    <row r="13" spans="1:12" ht="12.75">
      <c r="A13" s="1" t="s">
        <v>43</v>
      </c>
      <c r="B13" s="35"/>
      <c r="C13" s="25">
        <v>0.02</v>
      </c>
      <c r="D13" s="31">
        <v>0.15</v>
      </c>
      <c r="E13" s="25">
        <v>0.55</v>
      </c>
      <c r="F13" s="31">
        <v>2.91</v>
      </c>
      <c r="G13" s="67">
        <v>1.9244970553592462</v>
      </c>
      <c r="H13" s="67">
        <v>1.881303418267307</v>
      </c>
      <c r="I13" s="116">
        <f>Perustaulukko_V_S!M14</f>
        <v>4.707284373603456</v>
      </c>
      <c r="J13" s="116">
        <f>Perustaulukko_Aland!H14</f>
        <v>25.000000000000004</v>
      </c>
      <c r="K13" s="145">
        <v>25.61522034530475</v>
      </c>
      <c r="L13" s="143">
        <v>27.28859704263718</v>
      </c>
    </row>
    <row r="14" spans="1:12" ht="12.75">
      <c r="A14" s="1" t="s">
        <v>44</v>
      </c>
      <c r="B14" s="35">
        <v>0.03</v>
      </c>
      <c r="C14" s="25">
        <v>0.04</v>
      </c>
      <c r="D14" s="31">
        <v>0.06</v>
      </c>
      <c r="E14" s="25">
        <v>0.04</v>
      </c>
      <c r="F14" s="32">
        <v>0.1</v>
      </c>
      <c r="G14" s="67">
        <v>1.0006513545347469</v>
      </c>
      <c r="H14" s="67">
        <v>1.7926405066738815</v>
      </c>
      <c r="I14" s="116">
        <f>Perustaulukko_V_S!M15</f>
        <v>0.5809623119320722</v>
      </c>
      <c r="J14" s="116">
        <f>Perustaulukko_Aland!H15</f>
        <v>32.26315789473685</v>
      </c>
      <c r="K14" s="145">
        <v>31.609303441223084</v>
      </c>
      <c r="L14" s="143">
        <v>20.480766429976164</v>
      </c>
    </row>
    <row r="15" spans="1:12" ht="12.75">
      <c r="A15" s="1" t="s">
        <v>318</v>
      </c>
      <c r="B15" s="35"/>
      <c r="C15" s="25"/>
      <c r="D15" s="31"/>
      <c r="E15" s="25"/>
      <c r="F15" s="32"/>
      <c r="G15" s="67"/>
      <c r="H15" s="67"/>
      <c r="I15" s="116">
        <f>Perustaulukko_V_S!M16</f>
        <v>0</v>
      </c>
      <c r="J15" s="116">
        <f>Perustaulukko_Aland!H16</f>
        <v>0</v>
      </c>
      <c r="K15" s="145">
        <v>0</v>
      </c>
      <c r="L15" s="143">
        <v>0</v>
      </c>
    </row>
    <row r="16" spans="1:12" ht="12.75">
      <c r="A16" s="1" t="s">
        <v>45</v>
      </c>
      <c r="B16" s="35"/>
      <c r="C16" s="25"/>
      <c r="D16" s="31"/>
      <c r="E16" s="25"/>
      <c r="F16" s="31"/>
      <c r="G16" s="67"/>
      <c r="H16" s="67"/>
      <c r="I16" s="116">
        <f>Perustaulukko_V_S!M17</f>
        <v>0</v>
      </c>
      <c r="J16" s="116">
        <f>Perustaulukko_Aland!H17</f>
        <v>0.05263157894736843</v>
      </c>
      <c r="K16" s="145">
        <v>0</v>
      </c>
      <c r="L16" s="143">
        <v>0.026455026455026454</v>
      </c>
    </row>
    <row r="17" spans="1:12" ht="12.75">
      <c r="A17" s="1" t="s">
        <v>46</v>
      </c>
      <c r="B17" s="35"/>
      <c r="C17" s="25"/>
      <c r="D17" s="31"/>
      <c r="E17" s="25">
        <v>0.42</v>
      </c>
      <c r="F17" s="31">
        <v>0.25</v>
      </c>
      <c r="G17" s="67">
        <v>0.097</v>
      </c>
      <c r="H17" s="67"/>
      <c r="I17" s="116">
        <f>Perustaulukko_V_S!M18</f>
        <v>0</v>
      </c>
      <c r="J17" s="116">
        <f>Perustaulukko_Aland!H18</f>
        <v>0</v>
      </c>
      <c r="K17" s="145">
        <v>0</v>
      </c>
      <c r="L17" s="143">
        <v>0.008818342151675485</v>
      </c>
    </row>
    <row r="18" spans="1:12" ht="12.75">
      <c r="A18" s="1" t="s">
        <v>47</v>
      </c>
      <c r="B18" s="35"/>
      <c r="C18" s="25"/>
      <c r="D18" s="31"/>
      <c r="E18" s="25"/>
      <c r="F18" s="31"/>
      <c r="G18" s="67"/>
      <c r="H18" s="67"/>
      <c r="I18" s="116">
        <f>Perustaulukko_V_S!M19</f>
        <v>0</v>
      </c>
      <c r="J18" s="116">
        <f>Perustaulukko_Aland!H19</f>
        <v>0</v>
      </c>
      <c r="K18" s="145">
        <v>0.013157894736842108</v>
      </c>
      <c r="L18" s="143">
        <v>0.02657717717209815</v>
      </c>
    </row>
    <row r="19" spans="1:12" ht="12.75">
      <c r="A19" s="1" t="s">
        <v>48</v>
      </c>
      <c r="B19" s="35"/>
      <c r="C19" s="25">
        <v>0.01</v>
      </c>
      <c r="D19" s="31"/>
      <c r="E19" s="25">
        <v>0.01</v>
      </c>
      <c r="F19" s="31"/>
      <c r="G19" s="67">
        <v>0.01</v>
      </c>
      <c r="H19" s="67"/>
      <c r="I19" s="116">
        <f>Perustaulukko_V_S!M20</f>
        <v>0</v>
      </c>
      <c r="J19" s="116">
        <f>Perustaulukko_Aland!H20</f>
        <v>0.05263157894736843</v>
      </c>
      <c r="K19" s="145">
        <v>0.026315789473684216</v>
      </c>
      <c r="L19" s="143">
        <v>0.008818342151675485</v>
      </c>
    </row>
    <row r="20" spans="1:12" ht="12.75">
      <c r="A20" s="1" t="s">
        <v>49</v>
      </c>
      <c r="B20" s="35">
        <v>28.83</v>
      </c>
      <c r="C20" s="25">
        <v>15.08</v>
      </c>
      <c r="D20" s="31">
        <v>6.53</v>
      </c>
      <c r="E20" s="25">
        <v>22.83</v>
      </c>
      <c r="F20" s="31">
        <v>25.21</v>
      </c>
      <c r="G20" s="67">
        <v>38.40210011778563</v>
      </c>
      <c r="H20" s="67">
        <v>39.96967430721167</v>
      </c>
      <c r="I20" s="116">
        <f>Perustaulukko_V_S!M21</f>
        <v>12.796067332042307</v>
      </c>
      <c r="J20" s="116">
        <f>Perustaulukko_Aland!H21</f>
        <v>84.78947368421053</v>
      </c>
      <c r="K20" s="145">
        <v>91.17178019487838</v>
      </c>
      <c r="L20" s="143">
        <v>60.901984385379876</v>
      </c>
    </row>
    <row r="21" spans="1:12" ht="12.75">
      <c r="A21" s="1" t="s">
        <v>398</v>
      </c>
      <c r="B21" s="35"/>
      <c r="C21" s="25"/>
      <c r="D21" s="31"/>
      <c r="E21" s="25"/>
      <c r="F21" s="31"/>
      <c r="G21" s="67"/>
      <c r="H21" s="67"/>
      <c r="I21" s="116">
        <f>Perustaulukko_V_S!M22</f>
        <v>0</v>
      </c>
      <c r="J21" s="116">
        <f>Perustaulukko_Aland!H22</f>
        <v>0.05263157894736843</v>
      </c>
      <c r="K21" s="145">
        <v>0</v>
      </c>
      <c r="L21" s="143">
        <v>0</v>
      </c>
    </row>
    <row r="22" spans="1:12" ht="12.75">
      <c r="A22" s="1" t="s">
        <v>209</v>
      </c>
      <c r="B22" s="35"/>
      <c r="C22" s="25"/>
      <c r="D22" s="31"/>
      <c r="E22" s="25">
        <v>0.01</v>
      </c>
      <c r="F22" s="31"/>
      <c r="G22" s="67"/>
      <c r="H22" s="67"/>
      <c r="I22" s="116">
        <f>Perustaulukko_V_S!M23</f>
        <v>0</v>
      </c>
      <c r="J22" s="116">
        <f>Perustaulukko_Aland!H23</f>
        <v>0</v>
      </c>
      <c r="K22" s="145">
        <v>0</v>
      </c>
      <c r="L22" s="143">
        <v>0</v>
      </c>
    </row>
    <row r="23" spans="1:12" ht="12.75">
      <c r="A23" s="1" t="s">
        <v>50</v>
      </c>
      <c r="B23" s="35"/>
      <c r="C23" s="25"/>
      <c r="D23" s="31"/>
      <c r="E23" s="25"/>
      <c r="F23" s="31"/>
      <c r="G23" s="67"/>
      <c r="H23" s="67"/>
      <c r="I23" s="116">
        <f>Perustaulukko_V_S!M24</f>
        <v>0</v>
      </c>
      <c r="J23" s="116">
        <f>Perustaulukko_Aland!H24</f>
        <v>0</v>
      </c>
      <c r="K23" s="145">
        <v>0.0397961472674761</v>
      </c>
      <c r="L23" s="143">
        <v>0.017697759661886817</v>
      </c>
    </row>
    <row r="24" spans="1:12" ht="12.75">
      <c r="A24" s="1" t="s">
        <v>51</v>
      </c>
      <c r="B24" s="35"/>
      <c r="C24" s="25">
        <v>0.09</v>
      </c>
      <c r="D24" s="31">
        <v>0.05</v>
      </c>
      <c r="E24" s="25">
        <v>0.21</v>
      </c>
      <c r="F24" s="31">
        <v>0.43</v>
      </c>
      <c r="G24" s="67">
        <v>3.5488633686690223</v>
      </c>
      <c r="H24" s="67">
        <v>4.301899136358941</v>
      </c>
      <c r="I24" s="116">
        <f>Perustaulukko_V_S!M25</f>
        <v>5.18397139877849</v>
      </c>
      <c r="J24" s="116">
        <f>Perustaulukko_Aland!H25</f>
        <v>864.0000000000001</v>
      </c>
      <c r="K24" s="145">
        <v>1105.8180579163532</v>
      </c>
      <c r="L24" s="143">
        <v>367.14315312344087</v>
      </c>
    </row>
    <row r="25" spans="1:12" ht="12.75">
      <c r="A25" s="1" t="s">
        <v>52</v>
      </c>
      <c r="B25" s="35"/>
      <c r="C25" s="25">
        <v>0.02</v>
      </c>
      <c r="D25" s="31"/>
      <c r="E25" s="25"/>
      <c r="F25" s="31">
        <v>0.01</v>
      </c>
      <c r="G25" s="67">
        <v>0.02347232037691402</v>
      </c>
      <c r="H25" s="67">
        <v>0.06</v>
      </c>
      <c r="I25" s="116">
        <f>Perustaulukko_V_S!M26</f>
        <v>0</v>
      </c>
      <c r="J25" s="116">
        <f>Perustaulukko_Aland!H26</f>
        <v>0.26315789473684215</v>
      </c>
      <c r="K25" s="145">
        <v>1.0830953990671346</v>
      </c>
      <c r="L25" s="143">
        <v>0.8657244148275934</v>
      </c>
    </row>
    <row r="26" spans="1:12" ht="12.75">
      <c r="A26" s="1" t="s">
        <v>53</v>
      </c>
      <c r="B26" s="35"/>
      <c r="C26" s="25">
        <v>0.06</v>
      </c>
      <c r="D26" s="31">
        <v>0.02</v>
      </c>
      <c r="E26" s="25">
        <v>0.11</v>
      </c>
      <c r="F26" s="31">
        <v>0.09</v>
      </c>
      <c r="G26" s="67">
        <v>0.033900094108402244</v>
      </c>
      <c r="H26" s="67">
        <v>0.009471490812653912</v>
      </c>
      <c r="I26" s="116">
        <f>Perustaulukko_V_S!M27</f>
        <v>0.044689408610159395</v>
      </c>
      <c r="J26" s="116">
        <f>Perustaulukko_Aland!H27</f>
        <v>0</v>
      </c>
      <c r="K26" s="145">
        <v>0.013227513227513227</v>
      </c>
      <c r="L26" s="143">
        <v>0.05291005291005291</v>
      </c>
    </row>
    <row r="27" spans="1:12" ht="12.75">
      <c r="A27" s="1" t="s">
        <v>54</v>
      </c>
      <c r="B27" s="35"/>
      <c r="C27" s="25">
        <v>0.39</v>
      </c>
      <c r="D27" s="31">
        <v>0.04</v>
      </c>
      <c r="E27" s="25">
        <v>0.08</v>
      </c>
      <c r="F27" s="31">
        <v>0.08</v>
      </c>
      <c r="G27" s="67">
        <v>0.038</v>
      </c>
      <c r="H27" s="67">
        <v>2.858589134673727</v>
      </c>
      <c r="I27" s="116">
        <f>Perustaulukko_V_S!M28</f>
        <v>0.28303292119767615</v>
      </c>
      <c r="J27" s="116">
        <f>Perustaulukko_Aland!H28</f>
        <v>12.210526315789476</v>
      </c>
      <c r="K27" s="145">
        <v>27.47364830711717</v>
      </c>
      <c r="L27" s="143">
        <v>47.82216077101533</v>
      </c>
    </row>
    <row r="28" spans="1:12" ht="12.75">
      <c r="A28" s="1" t="s">
        <v>55</v>
      </c>
      <c r="B28" s="35"/>
      <c r="C28" s="25"/>
      <c r="D28" s="31"/>
      <c r="E28" s="25"/>
      <c r="F28" s="31"/>
      <c r="G28" s="67"/>
      <c r="H28" s="67"/>
      <c r="I28" s="116">
        <f>Perustaulukko_V_S!M29</f>
        <v>0</v>
      </c>
      <c r="J28" s="116">
        <f>Perustaulukko_Aland!H29</f>
        <v>0</v>
      </c>
      <c r="K28" s="145">
        <v>0</v>
      </c>
      <c r="L28" s="143">
        <v>0.3527336860670194</v>
      </c>
    </row>
    <row r="29" spans="1:12" ht="12.75">
      <c r="A29" s="1" t="s">
        <v>56</v>
      </c>
      <c r="B29" s="35"/>
      <c r="C29" s="25">
        <v>0.01</v>
      </c>
      <c r="D29" s="31">
        <v>0.13</v>
      </c>
      <c r="E29" s="25"/>
      <c r="F29" s="31"/>
      <c r="G29" s="67">
        <v>0.023889281507656065</v>
      </c>
      <c r="H29" s="67">
        <v>0.015</v>
      </c>
      <c r="I29" s="116">
        <f>Perustaulukko_V_S!M30</f>
        <v>0.029792939073439596</v>
      </c>
      <c r="J29" s="116">
        <f>Perustaulukko_Aland!H30</f>
        <v>0.10526315789473686</v>
      </c>
      <c r="K29" s="145">
        <v>1.2262639149819141</v>
      </c>
      <c r="L29" s="143">
        <v>0.6977483864360084</v>
      </c>
    </row>
    <row r="30" spans="1:12" ht="12.75">
      <c r="A30" s="1" t="s">
        <v>57</v>
      </c>
      <c r="B30" s="35"/>
      <c r="C30" s="25">
        <v>0.07</v>
      </c>
      <c r="D30" s="31"/>
      <c r="E30" s="25">
        <v>0.01</v>
      </c>
      <c r="F30" s="31"/>
      <c r="G30" s="67">
        <v>0.020999999999999998</v>
      </c>
      <c r="H30" s="67">
        <v>0.1714279147066814</v>
      </c>
      <c r="I30" s="116">
        <f>Perustaulukko_V_S!M31</f>
        <v>0.029792939073439596</v>
      </c>
      <c r="J30" s="116">
        <f>Perustaulukko_Aland!H31</f>
        <v>0.42105263157894746</v>
      </c>
      <c r="K30" s="145">
        <v>1.2770779580217935</v>
      </c>
      <c r="L30" s="143">
        <v>1.3497560274331717</v>
      </c>
    </row>
    <row r="31" spans="1:12" ht="12.75">
      <c r="A31" s="1" t="s">
        <v>58</v>
      </c>
      <c r="B31" s="35"/>
      <c r="C31" s="25">
        <v>0.15</v>
      </c>
      <c r="D31" s="31">
        <v>0.39</v>
      </c>
      <c r="E31" s="25">
        <v>0.22</v>
      </c>
      <c r="F31" s="31">
        <v>1.18</v>
      </c>
      <c r="G31" s="67">
        <v>2.9256808009422857</v>
      </c>
      <c r="H31" s="67">
        <v>4.838705100847332</v>
      </c>
      <c r="I31" s="116">
        <f>Perustaulukko_V_S!M32</f>
        <v>7.3737524206763005</v>
      </c>
      <c r="J31" s="116">
        <f>Perustaulukko_Aland!H32</f>
        <v>85.42105263157896</v>
      </c>
      <c r="K31" s="145">
        <v>307.70521954712154</v>
      </c>
      <c r="L31" s="143">
        <v>136.7154470857188</v>
      </c>
    </row>
    <row r="32" spans="1:12" ht="12.75">
      <c r="A32" s="1" t="s">
        <v>59</v>
      </c>
      <c r="B32" s="35"/>
      <c r="C32" s="25"/>
      <c r="D32" s="31">
        <v>0.03</v>
      </c>
      <c r="E32" s="25"/>
      <c r="F32" s="31"/>
      <c r="G32" s="67">
        <v>0.06747232037691402</v>
      </c>
      <c r="H32" s="67">
        <v>0.04538596325061565</v>
      </c>
      <c r="I32" s="116">
        <f>Perustaulukko_V_S!M33</f>
        <v>0.4617905556383137</v>
      </c>
      <c r="J32" s="116">
        <f>Perustaulukko_Aland!H33</f>
        <v>1.7368421052631582</v>
      </c>
      <c r="K32" s="145">
        <v>3.2336107613495946</v>
      </c>
      <c r="L32" s="143">
        <v>1.690166585389459</v>
      </c>
    </row>
    <row r="33" spans="1:12" ht="12.75">
      <c r="A33" s="1" t="s">
        <v>60</v>
      </c>
      <c r="B33" s="35"/>
      <c r="C33" s="25"/>
      <c r="D33" s="31">
        <v>0.02</v>
      </c>
      <c r="E33" s="25">
        <v>0.16</v>
      </c>
      <c r="F33" s="32">
        <v>0.1</v>
      </c>
      <c r="G33" s="67">
        <v>0.009944640753828034</v>
      </c>
      <c r="H33" s="67">
        <v>0.14520975728032867</v>
      </c>
      <c r="I33" s="116">
        <f>Perustaulukko_V_S!M34</f>
        <v>0.14896469536719797</v>
      </c>
      <c r="J33" s="116">
        <f>Perustaulukko_Aland!H34</f>
        <v>2.1578947368421058</v>
      </c>
      <c r="K33" s="145">
        <v>4.654373643515051</v>
      </c>
      <c r="L33" s="143">
        <v>3.3949771625140124</v>
      </c>
    </row>
    <row r="34" spans="1:12" ht="12.75">
      <c r="A34" s="1" t="s">
        <v>61</v>
      </c>
      <c r="B34" s="35">
        <v>1.93</v>
      </c>
      <c r="C34" s="25">
        <v>0.56</v>
      </c>
      <c r="D34" s="31">
        <v>3.11</v>
      </c>
      <c r="E34" s="25">
        <v>7.42</v>
      </c>
      <c r="F34" s="31">
        <v>13.01</v>
      </c>
      <c r="G34" s="67">
        <v>12.747590106007067</v>
      </c>
      <c r="H34" s="67">
        <v>11.449071973015382</v>
      </c>
      <c r="I34" s="116">
        <f>Perustaulukko_V_S!M35</f>
        <v>29.286459109191124</v>
      </c>
      <c r="J34" s="116">
        <f>Perustaulukko_Aland!H35</f>
        <v>21.78947368421053</v>
      </c>
      <c r="K34" s="145">
        <v>65.53859004493415</v>
      </c>
      <c r="L34" s="143">
        <v>32.922408924895166</v>
      </c>
    </row>
    <row r="35" spans="1:12" ht="12.75">
      <c r="A35" s="1" t="s">
        <v>62</v>
      </c>
      <c r="B35" s="35"/>
      <c r="C35" s="25">
        <v>0.01</v>
      </c>
      <c r="D35" s="31"/>
      <c r="E35" s="25"/>
      <c r="F35" s="31">
        <v>0.15</v>
      </c>
      <c r="G35" s="67">
        <v>0.5064499411071848</v>
      </c>
      <c r="H35" s="67">
        <v>0.9915074269936928</v>
      </c>
      <c r="I35" s="116">
        <f>Perustaulukko_V_S!M36</f>
        <v>1.1172352152539848</v>
      </c>
      <c r="J35" s="116">
        <f>Perustaulukko_Aland!H36</f>
        <v>2.0000000000000004</v>
      </c>
      <c r="K35" s="145">
        <v>4.5075526233449015</v>
      </c>
      <c r="L35" s="143">
        <v>3.6453720381974697</v>
      </c>
    </row>
    <row r="36" spans="1:12" ht="12.75">
      <c r="A36" s="1" t="s">
        <v>63</v>
      </c>
      <c r="B36" s="35">
        <v>0.09</v>
      </c>
      <c r="C36" s="25">
        <v>0.11</v>
      </c>
      <c r="D36" s="31">
        <v>0.17</v>
      </c>
      <c r="E36" s="25">
        <v>0.18</v>
      </c>
      <c r="F36" s="31">
        <v>0.12</v>
      </c>
      <c r="G36" s="67">
        <v>0.14077856301531216</v>
      </c>
      <c r="H36" s="67">
        <v>0.2036959293916041</v>
      </c>
      <c r="I36" s="116">
        <f>Perustaulukko_V_S!M37</f>
        <v>0.1340682258304782</v>
      </c>
      <c r="J36" s="116">
        <f>Perustaulukko_Aland!H37</f>
        <v>0.05263157894736843</v>
      </c>
      <c r="K36" s="145">
        <v>0.18497269486389867</v>
      </c>
      <c r="L36" s="143">
        <v>0.14145992657802284</v>
      </c>
    </row>
    <row r="37" spans="1:12" ht="12.75">
      <c r="A37" s="1" t="s">
        <v>64</v>
      </c>
      <c r="B37" s="35">
        <v>0.17</v>
      </c>
      <c r="C37" s="25">
        <v>0.24</v>
      </c>
      <c r="D37" s="31">
        <v>0.21</v>
      </c>
      <c r="E37" s="25">
        <v>0.24</v>
      </c>
      <c r="F37" s="32">
        <v>0.2</v>
      </c>
      <c r="G37" s="67">
        <v>0.2301401648998822</v>
      </c>
      <c r="H37" s="67">
        <v>0.22159419087113458</v>
      </c>
      <c r="I37" s="116">
        <f>Perustaulukko_V_S!M38</f>
        <v>0.223447043050797</v>
      </c>
      <c r="J37" s="116">
        <f>Perustaulukko_Aland!H38</f>
        <v>0.31578947368421056</v>
      </c>
      <c r="K37" s="145">
        <v>0.581490353480932</v>
      </c>
      <c r="L37" s="143">
        <v>0.6627803946219858</v>
      </c>
    </row>
    <row r="38" spans="1:12" ht="12.75">
      <c r="A38" s="1" t="s">
        <v>65</v>
      </c>
      <c r="B38" s="35"/>
      <c r="C38" s="25">
        <v>0.01</v>
      </c>
      <c r="D38" s="31"/>
      <c r="E38" s="25">
        <v>0.01</v>
      </c>
      <c r="F38" s="31"/>
      <c r="G38" s="67">
        <v>0.04377856301531213</v>
      </c>
      <c r="H38" s="67">
        <v>0.048541951456065734</v>
      </c>
      <c r="I38" s="116">
        <f>Perustaulukko_V_S!M39</f>
        <v>0.05958587814687919</v>
      </c>
      <c r="J38" s="116">
        <f>Perustaulukko_Aland!H39</f>
        <v>0.05263157894736843</v>
      </c>
      <c r="K38" s="145">
        <v>0.27811496568331384</v>
      </c>
      <c r="L38" s="143">
        <v>0.20373799986657382</v>
      </c>
    </row>
    <row r="39" spans="1:12" ht="12.75">
      <c r="A39" s="1" t="s">
        <v>66</v>
      </c>
      <c r="B39" s="35">
        <v>0.01</v>
      </c>
      <c r="C39" s="25"/>
      <c r="D39" s="31"/>
      <c r="E39" s="25">
        <v>0.01</v>
      </c>
      <c r="F39" s="31"/>
      <c r="G39" s="67">
        <v>0.01178937561605831</v>
      </c>
      <c r="H39" s="67">
        <v>0.01713550062258647</v>
      </c>
      <c r="I39" s="116">
        <f>Perustaulukko_V_S!M40</f>
        <v>0.014896469536719798</v>
      </c>
      <c r="J39" s="116">
        <f>Perustaulukko_Aland!H40</f>
        <v>0</v>
      </c>
      <c r="K39" s="145">
        <v>0.013157894736842108</v>
      </c>
      <c r="L39" s="143">
        <v>0.01763668430335097</v>
      </c>
    </row>
    <row r="40" spans="1:12" ht="12.75">
      <c r="A40" s="1" t="s">
        <v>67</v>
      </c>
      <c r="B40" s="35"/>
      <c r="C40" s="25"/>
      <c r="D40" s="31">
        <v>0.01</v>
      </c>
      <c r="E40" s="25">
        <v>0.01</v>
      </c>
      <c r="F40" s="31">
        <v>0.02</v>
      </c>
      <c r="G40" s="67">
        <v>0.021472320376914013</v>
      </c>
      <c r="H40" s="67">
        <v>0.031433685067842776</v>
      </c>
      <c r="I40" s="116">
        <f>Perustaulukko_V_S!M41</f>
        <v>0.044689408610159395</v>
      </c>
      <c r="J40" s="116">
        <f>Perustaulukko_Aland!H41</f>
        <v>0</v>
      </c>
      <c r="K40" s="145">
        <v>0.026477021002159103</v>
      </c>
      <c r="L40" s="143">
        <v>0.1767943705432606</v>
      </c>
    </row>
    <row r="41" spans="1:12" ht="12.75">
      <c r="A41" s="1" t="s">
        <v>265</v>
      </c>
      <c r="B41" s="35"/>
      <c r="C41" s="25"/>
      <c r="D41" s="31"/>
      <c r="E41" s="25"/>
      <c r="F41" s="31"/>
      <c r="G41" s="67"/>
      <c r="H41" s="67"/>
      <c r="I41" s="116">
        <f>Perustaulukko_V_S!M42</f>
        <v>0</v>
      </c>
      <c r="J41" s="116">
        <f>Perustaulukko_Aland!H42</f>
        <v>0</v>
      </c>
      <c r="K41" s="145">
        <v>0</v>
      </c>
      <c r="L41" s="143">
        <v>0</v>
      </c>
    </row>
    <row r="42" spans="1:12" ht="12.75">
      <c r="A42" s="1" t="s">
        <v>68</v>
      </c>
      <c r="B42" s="35">
        <v>0.04</v>
      </c>
      <c r="C42" s="25">
        <v>0.03</v>
      </c>
      <c r="D42" s="31">
        <v>0.01</v>
      </c>
      <c r="E42" s="25"/>
      <c r="F42" s="31"/>
      <c r="G42" s="67">
        <v>0.008889281507656065</v>
      </c>
      <c r="H42" s="67"/>
      <c r="I42" s="116">
        <f>Perustaulukko_V_S!M43</f>
        <v>0.014896469536719798</v>
      </c>
      <c r="J42" s="116">
        <f>Perustaulukko_Aland!H43</f>
        <v>0</v>
      </c>
      <c r="K42" s="145">
        <v>0</v>
      </c>
      <c r="L42" s="143">
        <v>0.008818342151675485</v>
      </c>
    </row>
    <row r="43" spans="1:12" ht="12.75">
      <c r="A43" s="1" t="s">
        <v>69</v>
      </c>
      <c r="B43" s="35">
        <v>0.03</v>
      </c>
      <c r="C43" s="25">
        <v>0.03</v>
      </c>
      <c r="D43" s="31">
        <v>0.01</v>
      </c>
      <c r="E43" s="25">
        <v>0.03</v>
      </c>
      <c r="F43" s="31"/>
      <c r="G43" s="67">
        <v>0.013000000000000001</v>
      </c>
      <c r="H43" s="67">
        <v>0.014070460643411822</v>
      </c>
      <c r="I43" s="116">
        <f>Perustaulukko_V_S!M44</f>
        <v>0.014896469536719798</v>
      </c>
      <c r="J43" s="116">
        <f>Perustaulukko_Aland!H44</f>
        <v>0</v>
      </c>
      <c r="K43" s="145">
        <v>0.026315789473684216</v>
      </c>
      <c r="L43" s="143">
        <v>0.01763668430335097</v>
      </c>
    </row>
    <row r="44" spans="1:12" ht="12.75">
      <c r="A44" s="1" t="s">
        <v>70</v>
      </c>
      <c r="B44" s="35">
        <v>0.19</v>
      </c>
      <c r="C44" s="25">
        <v>0.85</v>
      </c>
      <c r="D44" s="31">
        <v>0.54</v>
      </c>
      <c r="E44" s="25">
        <v>0.33</v>
      </c>
      <c r="F44" s="31">
        <v>0.23</v>
      </c>
      <c r="G44" s="67">
        <v>0.2908080094228504</v>
      </c>
      <c r="H44" s="67">
        <v>0.29372674085655137</v>
      </c>
      <c r="I44" s="116">
        <f>Perustaulukko_V_S!M45</f>
        <v>0.5809623119320722</v>
      </c>
      <c r="J44" s="116">
        <f>Perustaulukko_Aland!H45</f>
        <v>0</v>
      </c>
      <c r="K44" s="145">
        <v>0.013157894736842108</v>
      </c>
      <c r="L44" s="143">
        <v>0.01763668430335097</v>
      </c>
    </row>
    <row r="45" spans="1:12" ht="12.75">
      <c r="A45" s="1" t="s">
        <v>205</v>
      </c>
      <c r="B45" s="35"/>
      <c r="C45" s="25">
        <v>0.03</v>
      </c>
      <c r="D45" s="31"/>
      <c r="E45" s="25"/>
      <c r="F45" s="31"/>
      <c r="G45" s="67"/>
      <c r="H45" s="67"/>
      <c r="I45" s="116">
        <f>Perustaulukko_V_S!M46</f>
        <v>0</v>
      </c>
      <c r="J45" s="116">
        <f>Perustaulukko_Aland!H46</f>
        <v>0</v>
      </c>
      <c r="K45" s="145">
        <v>0</v>
      </c>
      <c r="L45" s="143">
        <v>0</v>
      </c>
    </row>
    <row r="46" spans="1:12" ht="12.75">
      <c r="A46" s="1" t="s">
        <v>71</v>
      </c>
      <c r="B46" s="35">
        <v>3.89</v>
      </c>
      <c r="C46" s="25">
        <v>7.47</v>
      </c>
      <c r="D46" s="31">
        <v>2.84</v>
      </c>
      <c r="E46" s="25">
        <v>1.94</v>
      </c>
      <c r="F46" s="31">
        <v>0.64</v>
      </c>
      <c r="G46" s="67">
        <v>0.18494464075382805</v>
      </c>
      <c r="H46" s="67">
        <v>0.28714181769826463</v>
      </c>
      <c r="I46" s="116">
        <f>Perustaulukko_V_S!M47</f>
        <v>0.6554446596156711</v>
      </c>
      <c r="J46" s="116">
        <f>Perustaulukko_Aland!H47</f>
        <v>0</v>
      </c>
      <c r="K46" s="145">
        <v>0.013157894736842108</v>
      </c>
      <c r="L46" s="143">
        <v>0</v>
      </c>
    </row>
    <row r="47" spans="1:12" ht="12.75">
      <c r="A47" s="1" t="s">
        <v>72</v>
      </c>
      <c r="B47" s="35">
        <v>0.72</v>
      </c>
      <c r="C47" s="25">
        <v>2.07</v>
      </c>
      <c r="D47" s="31">
        <v>0.49</v>
      </c>
      <c r="E47" s="25">
        <v>0.13</v>
      </c>
      <c r="F47" s="31">
        <v>0.04</v>
      </c>
      <c r="G47" s="67">
        <v>0.04</v>
      </c>
      <c r="H47" s="67">
        <v>0.03679175864606328</v>
      </c>
      <c r="I47" s="116">
        <f>Perustaulukko_V_S!M48</f>
        <v>0</v>
      </c>
      <c r="J47" s="116">
        <f>Perustaulukko_Aland!H48</f>
        <v>0</v>
      </c>
      <c r="K47" s="145">
        <v>0</v>
      </c>
      <c r="L47" s="143">
        <v>0</v>
      </c>
    </row>
    <row r="48" spans="1:12" ht="12.75">
      <c r="A48" s="1" t="s">
        <v>73</v>
      </c>
      <c r="B48" s="35">
        <v>0.03</v>
      </c>
      <c r="C48" s="25">
        <v>0.33</v>
      </c>
      <c r="D48" s="31">
        <v>0.05</v>
      </c>
      <c r="E48" s="25">
        <v>0.01</v>
      </c>
      <c r="F48" s="31">
        <v>0.02</v>
      </c>
      <c r="G48" s="67">
        <v>0.007472320376914017</v>
      </c>
      <c r="H48" s="67">
        <v>0.00959896983075791</v>
      </c>
      <c r="I48" s="116">
        <f>Perustaulukko_V_S!M49</f>
        <v>0.014896469536719798</v>
      </c>
      <c r="J48" s="116">
        <f>Perustaulukko_Aland!H49</f>
        <v>0</v>
      </c>
      <c r="K48" s="145">
        <v>0</v>
      </c>
      <c r="L48" s="143">
        <v>0</v>
      </c>
    </row>
    <row r="49" spans="1:12" ht="12.75">
      <c r="A49" s="1" t="s">
        <v>74</v>
      </c>
      <c r="B49" s="35">
        <v>0.28</v>
      </c>
      <c r="C49" s="25">
        <v>1.69</v>
      </c>
      <c r="D49" s="31">
        <v>2.49</v>
      </c>
      <c r="E49" s="25">
        <v>2.98</v>
      </c>
      <c r="F49" s="31">
        <v>0.75</v>
      </c>
      <c r="G49" s="67">
        <v>1.5324864546525323</v>
      </c>
      <c r="H49" s="67">
        <v>0.6980154689865476</v>
      </c>
      <c r="I49" s="116">
        <f>Perustaulukko_V_S!M50</f>
        <v>1.623715179502458</v>
      </c>
      <c r="J49" s="116">
        <f>Perustaulukko_Aland!H50</f>
        <v>0.05263157894736843</v>
      </c>
      <c r="K49" s="145">
        <v>0.1846722263540815</v>
      </c>
      <c r="L49" s="143">
        <v>0.15903553552283795</v>
      </c>
    </row>
    <row r="50" spans="1:12" ht="12.75">
      <c r="A50" s="1" t="s">
        <v>261</v>
      </c>
      <c r="B50" s="35"/>
      <c r="C50" s="25"/>
      <c r="D50" s="31"/>
      <c r="E50" s="25"/>
      <c r="F50" s="31"/>
      <c r="G50" s="67"/>
      <c r="H50" s="67"/>
      <c r="I50" s="116">
        <f>Perustaulukko_V_S!M51</f>
        <v>0</v>
      </c>
      <c r="J50" s="116">
        <f>Perustaulukko_Aland!H51</f>
        <v>0</v>
      </c>
      <c r="K50" s="145">
        <v>0</v>
      </c>
      <c r="L50" s="143">
        <v>0</v>
      </c>
    </row>
    <row r="51" spans="1:12" ht="12.75">
      <c r="A51" s="1" t="s">
        <v>75</v>
      </c>
      <c r="B51" s="35"/>
      <c r="C51" s="25"/>
      <c r="D51" s="32">
        <v>3.2</v>
      </c>
      <c r="E51" s="25">
        <v>0.33</v>
      </c>
      <c r="F51" s="31">
        <v>0.48</v>
      </c>
      <c r="G51" s="67">
        <v>0.6873239104829212</v>
      </c>
      <c r="H51" s="67">
        <v>0.025</v>
      </c>
      <c r="I51" s="116">
        <f>Perustaulukko_V_S!M52</f>
        <v>0</v>
      </c>
      <c r="J51" s="116">
        <f>Perustaulukko_Aland!H52</f>
        <v>1.3684210526315792</v>
      </c>
      <c r="K51" s="145">
        <v>3.0229425009869733</v>
      </c>
      <c r="L51" s="143">
        <v>6.200262342155433</v>
      </c>
    </row>
    <row r="52" spans="1:12" ht="12.75">
      <c r="A52" s="1" t="s">
        <v>289</v>
      </c>
      <c r="B52" s="35"/>
      <c r="C52" s="25"/>
      <c r="D52" s="32"/>
      <c r="E52" s="25"/>
      <c r="F52" s="31"/>
      <c r="G52" s="67"/>
      <c r="H52" s="67"/>
      <c r="I52" s="116">
        <f>Perustaulukko_V_S!M53</f>
        <v>0</v>
      </c>
      <c r="J52" s="116">
        <f>Perustaulukko_Aland!H53</f>
        <v>0</v>
      </c>
      <c r="K52" s="145">
        <v>0.026638252530633993</v>
      </c>
      <c r="L52" s="143">
        <v>0</v>
      </c>
    </row>
    <row r="53" spans="1:12" ht="12.75">
      <c r="A53" s="1" t="s">
        <v>76</v>
      </c>
      <c r="B53" s="35"/>
      <c r="C53" s="25"/>
      <c r="D53" s="31"/>
      <c r="E53" s="25"/>
      <c r="F53" s="31"/>
      <c r="G53" s="67">
        <v>0.007944640753828034</v>
      </c>
      <c r="H53" s="67"/>
      <c r="I53" s="116">
        <f>Perustaulukko_V_S!M54</f>
        <v>0</v>
      </c>
      <c r="J53" s="116">
        <f>Perustaulukko_Aland!H54</f>
        <v>0.10526315789473686</v>
      </c>
      <c r="K53" s="145">
        <v>0.11954967333090319</v>
      </c>
      <c r="L53" s="143">
        <v>0.0531543543441963</v>
      </c>
    </row>
    <row r="54" spans="1:12" ht="12.75">
      <c r="A54" s="1" t="s">
        <v>77</v>
      </c>
      <c r="B54" s="35"/>
      <c r="C54" s="25"/>
      <c r="D54" s="31"/>
      <c r="E54" s="25"/>
      <c r="F54" s="31"/>
      <c r="G54" s="67">
        <v>0.005</v>
      </c>
      <c r="H54" s="67"/>
      <c r="I54" s="116">
        <f>Perustaulukko_V_S!M55</f>
        <v>0</v>
      </c>
      <c r="J54" s="116">
        <f>Perustaulukko_Aland!H55</f>
        <v>0.5789473684210528</v>
      </c>
      <c r="K54" s="145">
        <v>0.23891612058619885</v>
      </c>
      <c r="L54" s="143">
        <v>0.41684402011164573</v>
      </c>
    </row>
    <row r="55" spans="1:12" ht="12.75">
      <c r="A55" s="1" t="s">
        <v>78</v>
      </c>
      <c r="B55" s="35"/>
      <c r="C55" s="25"/>
      <c r="D55" s="31"/>
      <c r="E55" s="25"/>
      <c r="F55" s="31"/>
      <c r="G55" s="67"/>
      <c r="H55" s="67"/>
      <c r="I55" s="116">
        <f>Perustaulukko_V_S!M56</f>
        <v>0.014896469536719798</v>
      </c>
      <c r="J55" s="116">
        <f>Perustaulukko_Aland!H56</f>
        <v>0.05263157894736843</v>
      </c>
      <c r="K55" s="145">
        <v>0.0662731682696352</v>
      </c>
      <c r="L55" s="143">
        <v>0.06209484721294347</v>
      </c>
    </row>
    <row r="56" spans="1:12" ht="12.75">
      <c r="A56" s="1" t="s">
        <v>79</v>
      </c>
      <c r="B56" s="35"/>
      <c r="C56" s="25"/>
      <c r="D56" s="31"/>
      <c r="E56" s="25"/>
      <c r="F56" s="31"/>
      <c r="G56" s="67"/>
      <c r="H56" s="67"/>
      <c r="I56" s="116">
        <f>Perustaulukko_V_S!M57</f>
        <v>0.014896469536719798</v>
      </c>
      <c r="J56" s="116">
        <f>Perustaulukko_Aland!H57</f>
        <v>0.15789473684210528</v>
      </c>
      <c r="K56" s="145">
        <v>0.0927501892717943</v>
      </c>
      <c r="L56" s="143">
        <v>0.22125253345285312</v>
      </c>
    </row>
    <row r="57" spans="1:12" ht="12.75">
      <c r="A57" s="1" t="s">
        <v>80</v>
      </c>
      <c r="B57" s="35"/>
      <c r="C57" s="25"/>
      <c r="D57" s="31"/>
      <c r="E57" s="25"/>
      <c r="F57" s="31"/>
      <c r="G57" s="67">
        <v>0.028000000000000004</v>
      </c>
      <c r="H57" s="67">
        <v>0.06630043568857738</v>
      </c>
      <c r="I57" s="116">
        <f>Perustaulukko_V_S!M58</f>
        <v>0.029792939073439596</v>
      </c>
      <c r="J57" s="116">
        <f>Perustaulukko_Aland!H58</f>
        <v>0.42105263157894746</v>
      </c>
      <c r="K57" s="145">
        <v>0.9565658878742468</v>
      </c>
      <c r="L57" s="143">
        <v>0.7936507936507936</v>
      </c>
    </row>
    <row r="58" spans="1:12" ht="12.75">
      <c r="A58" s="1" t="s">
        <v>81</v>
      </c>
      <c r="B58" s="35"/>
      <c r="C58" s="25"/>
      <c r="D58" s="31"/>
      <c r="E58" s="25"/>
      <c r="F58" s="31"/>
      <c r="G58" s="67"/>
      <c r="H58" s="67"/>
      <c r="I58" s="116">
        <f>Perustaulukko_V_S!M59</f>
        <v>0</v>
      </c>
      <c r="J58" s="116">
        <f>Perustaulukko_Aland!H59</f>
        <v>0</v>
      </c>
      <c r="K58" s="145">
        <v>0</v>
      </c>
      <c r="L58" s="143">
        <v>0</v>
      </c>
    </row>
    <row r="59" spans="1:12" ht="12.75">
      <c r="A59" s="1" t="s">
        <v>259</v>
      </c>
      <c r="B59" s="35"/>
      <c r="C59" s="25"/>
      <c r="D59" s="31"/>
      <c r="E59" s="25"/>
      <c r="F59" s="31"/>
      <c r="G59" s="67"/>
      <c r="H59" s="67"/>
      <c r="I59" s="116">
        <f>Perustaulukko_V_S!M60</f>
        <v>0</v>
      </c>
      <c r="J59" s="116">
        <f>Perustaulukko_Aland!H60</f>
        <v>0</v>
      </c>
      <c r="K59" s="145">
        <v>0.03961292119186856</v>
      </c>
      <c r="L59" s="143">
        <v>0.00887941751021133</v>
      </c>
    </row>
    <row r="60" spans="1:12" ht="12.75">
      <c r="A60" s="1" t="s">
        <v>82</v>
      </c>
      <c r="B60" s="36">
        <v>0.1</v>
      </c>
      <c r="C60" s="28">
        <v>0.02</v>
      </c>
      <c r="D60" s="31">
        <v>0.15</v>
      </c>
      <c r="E60" s="25">
        <v>0.12</v>
      </c>
      <c r="F60" s="31">
        <v>0.19</v>
      </c>
      <c r="G60" s="67">
        <v>0.022</v>
      </c>
      <c r="H60" s="67">
        <v>0.1369262900567746</v>
      </c>
      <c r="I60" s="116">
        <f>Perustaulukko_V_S!M61</f>
        <v>0.029792939073439596</v>
      </c>
      <c r="J60" s="116">
        <f>Perustaulukko_Aland!H61</f>
        <v>0.26315789473684215</v>
      </c>
      <c r="K60" s="145">
        <v>0.1318794158782382</v>
      </c>
      <c r="L60" s="143">
        <v>0.03551767004084532</v>
      </c>
    </row>
    <row r="61" spans="1:12" ht="12.75">
      <c r="A61" s="1" t="s">
        <v>83</v>
      </c>
      <c r="B61" s="35">
        <v>2.42</v>
      </c>
      <c r="C61" s="25">
        <v>0.48</v>
      </c>
      <c r="D61" s="31">
        <v>0.32</v>
      </c>
      <c r="E61" s="25">
        <v>2.13</v>
      </c>
      <c r="F61" s="31">
        <v>1.95</v>
      </c>
      <c r="G61" s="67">
        <v>0.6936454652532391</v>
      </c>
      <c r="H61" s="67">
        <v>1.80358470651721</v>
      </c>
      <c r="I61" s="116">
        <f>Perustaulukko_V_S!M62</f>
        <v>4.498733800089379</v>
      </c>
      <c r="J61" s="116">
        <f>Perustaulukko_Aland!H62</f>
        <v>21.263157894736846</v>
      </c>
      <c r="K61" s="145">
        <v>24.939480835220117</v>
      </c>
      <c r="L61" s="143">
        <v>19.036155672632322</v>
      </c>
    </row>
    <row r="62" spans="1:12" ht="12.75">
      <c r="A62" s="1" t="s">
        <v>84</v>
      </c>
      <c r="B62" s="35"/>
      <c r="C62" s="25"/>
      <c r="D62" s="31"/>
      <c r="E62" s="25"/>
      <c r="F62" s="31"/>
      <c r="G62" s="67"/>
      <c r="H62" s="67"/>
      <c r="I62" s="116">
        <f>Perustaulukko_V_S!M63</f>
        <v>0</v>
      </c>
      <c r="J62" s="116">
        <f>Perustaulukko_Aland!H63</f>
        <v>0</v>
      </c>
      <c r="K62" s="145">
        <v>0</v>
      </c>
      <c r="L62" s="143">
        <v>0.00887941751021133</v>
      </c>
    </row>
    <row r="63" spans="1:12" ht="12.75">
      <c r="A63" s="1" t="s">
        <v>85</v>
      </c>
      <c r="B63" s="35">
        <v>18.31</v>
      </c>
      <c r="C63" s="25">
        <v>8.32</v>
      </c>
      <c r="D63" s="31">
        <v>2.59</v>
      </c>
      <c r="E63" s="25">
        <v>10.81</v>
      </c>
      <c r="F63" s="31">
        <v>33.27</v>
      </c>
      <c r="G63" s="67">
        <v>30.95531330977621</v>
      </c>
      <c r="H63" s="67">
        <v>14.96257830218753</v>
      </c>
      <c r="I63" s="116">
        <f>Perustaulukko_V_S!M64</f>
        <v>44.51065097571876</v>
      </c>
      <c r="J63" s="116">
        <f>Perustaulukko_Aland!H64</f>
        <v>8.210526315789474</v>
      </c>
      <c r="K63" s="145">
        <v>18.6980888259244</v>
      </c>
      <c r="L63" s="143">
        <v>24.636399598218105</v>
      </c>
    </row>
    <row r="64" spans="1:12" ht="12.75">
      <c r="A64" s="1" t="s">
        <v>86</v>
      </c>
      <c r="B64" s="35">
        <v>0.48</v>
      </c>
      <c r="C64" s="25">
        <v>0.15</v>
      </c>
      <c r="D64" s="31">
        <v>0.12</v>
      </c>
      <c r="E64" s="28">
        <v>0.4</v>
      </c>
      <c r="F64" s="32">
        <v>2.6</v>
      </c>
      <c r="G64" s="67">
        <v>3.1332167255594814</v>
      </c>
      <c r="H64" s="67">
        <v>2.2455006031367293</v>
      </c>
      <c r="I64" s="116">
        <f>Perustaulukko_V_S!M65</f>
        <v>4.334872635185461</v>
      </c>
      <c r="J64" s="116">
        <f>Perustaulukko_Aland!H65</f>
        <v>1.5789473684210529</v>
      </c>
      <c r="K64" s="145">
        <v>4.321791945084994</v>
      </c>
      <c r="L64" s="143">
        <v>4.037189255622927</v>
      </c>
    </row>
    <row r="65" spans="1:12" ht="12.75">
      <c r="A65" s="1" t="s">
        <v>87</v>
      </c>
      <c r="B65" s="35"/>
      <c r="C65" s="25"/>
      <c r="D65" s="31"/>
      <c r="E65" s="25"/>
      <c r="F65" s="31"/>
      <c r="G65" s="67"/>
      <c r="H65" s="67"/>
      <c r="I65" s="116">
        <f>Perustaulukko_V_S!M66</f>
        <v>0</v>
      </c>
      <c r="J65" s="116">
        <f>Perustaulukko_Aland!H66</f>
        <v>0</v>
      </c>
      <c r="K65" s="145">
        <v>0</v>
      </c>
      <c r="L65" s="143">
        <v>0.00887941751021133</v>
      </c>
    </row>
    <row r="66" spans="1:12" ht="12.75">
      <c r="A66" s="1" t="s">
        <v>222</v>
      </c>
      <c r="B66" s="35"/>
      <c r="C66" s="25"/>
      <c r="D66" s="31"/>
      <c r="E66" s="25"/>
      <c r="F66" s="31"/>
      <c r="G66" s="67"/>
      <c r="H66" s="67"/>
      <c r="I66" s="116">
        <f>Perustaulukko_V_S!M67</f>
        <v>0</v>
      </c>
      <c r="J66" s="116">
        <f>Perustaulukko_Aland!H67</f>
        <v>0</v>
      </c>
      <c r="K66" s="145">
        <v>0.013319126265316996</v>
      </c>
      <c r="L66" s="143">
        <v>0.07066888793047557</v>
      </c>
    </row>
    <row r="67" spans="1:12" ht="12.75">
      <c r="A67" s="1" t="s">
        <v>88</v>
      </c>
      <c r="B67" s="35"/>
      <c r="C67" s="25"/>
      <c r="D67" s="31">
        <v>0.14</v>
      </c>
      <c r="E67" s="25">
        <v>0.15</v>
      </c>
      <c r="F67" s="31">
        <v>0.02</v>
      </c>
      <c r="G67" s="67">
        <v>0.024</v>
      </c>
      <c r="H67" s="67">
        <v>0.14223574540632697</v>
      </c>
      <c r="I67" s="116">
        <f>Perustaulukko_V_S!M68</f>
        <v>0</v>
      </c>
      <c r="J67" s="116">
        <f>Perustaulukko_Aland!H68</f>
        <v>0.10526315789473686</v>
      </c>
      <c r="K67" s="145">
        <v>1.6390135864731386</v>
      </c>
      <c r="L67" s="143">
        <v>1.3417316649424624</v>
      </c>
    </row>
    <row r="68" spans="1:12" ht="12.75">
      <c r="A68" s="1" t="s">
        <v>89</v>
      </c>
      <c r="B68" s="35">
        <v>15.51</v>
      </c>
      <c r="C68" s="25">
        <v>17.35</v>
      </c>
      <c r="D68" s="32">
        <v>14.22</v>
      </c>
      <c r="E68" s="25">
        <v>17.72</v>
      </c>
      <c r="F68" s="31">
        <v>15.77</v>
      </c>
      <c r="G68" s="67">
        <v>13.31953121319199</v>
      </c>
      <c r="H68" s="67">
        <v>7.876581845946864</v>
      </c>
      <c r="I68" s="116">
        <f>Perustaulukko_V_S!M69</f>
        <v>8.9527781915686</v>
      </c>
      <c r="J68" s="116">
        <f>Perustaulukko_Aland!H69</f>
        <v>3.7368421052631584</v>
      </c>
      <c r="K68" s="145">
        <v>0.9099064033730215</v>
      </c>
      <c r="L68" s="143">
        <v>0.22076393058456634</v>
      </c>
    </row>
    <row r="69" spans="1:12" ht="12.75">
      <c r="A69" s="1" t="s">
        <v>90</v>
      </c>
      <c r="B69" s="35"/>
      <c r="C69" s="25"/>
      <c r="D69" s="31">
        <v>0.02</v>
      </c>
      <c r="E69" s="25">
        <v>0.02</v>
      </c>
      <c r="F69" s="31">
        <v>0.01</v>
      </c>
      <c r="G69" s="67">
        <v>0.009944640753828034</v>
      </c>
      <c r="H69" s="67">
        <v>0.09721490812653913</v>
      </c>
      <c r="I69" s="116">
        <f>Perustaulukko_V_S!M70</f>
        <v>0</v>
      </c>
      <c r="J69" s="116">
        <f>Perustaulukko_Aland!H70</f>
        <v>0</v>
      </c>
      <c r="K69" s="145">
        <v>0.05263157894736843</v>
      </c>
      <c r="L69" s="143">
        <v>0.026638252530633993</v>
      </c>
    </row>
    <row r="70" spans="1:12" ht="12.75">
      <c r="A70" s="1" t="s">
        <v>91</v>
      </c>
      <c r="B70" s="35"/>
      <c r="C70" s="25"/>
      <c r="D70" s="31"/>
      <c r="E70" s="25"/>
      <c r="F70" s="31">
        <v>0.02</v>
      </c>
      <c r="G70" s="67">
        <v>0.008</v>
      </c>
      <c r="H70" s="67">
        <v>0.009334715237084866</v>
      </c>
      <c r="I70" s="116">
        <f>Perustaulukko_V_S!M71</f>
        <v>0</v>
      </c>
      <c r="J70" s="116">
        <f>Perustaulukko_Aland!H71</f>
        <v>0.10526315789473686</v>
      </c>
      <c r="K70" s="145">
        <v>0.05263157894736843</v>
      </c>
      <c r="L70" s="143">
        <v>0.008818342151675485</v>
      </c>
    </row>
    <row r="71" spans="1:12" ht="12.75">
      <c r="A71" s="1" t="s">
        <v>92</v>
      </c>
      <c r="B71" s="35"/>
      <c r="C71" s="25"/>
      <c r="D71" s="31">
        <v>0.18</v>
      </c>
      <c r="E71" s="25">
        <v>0.24</v>
      </c>
      <c r="F71" s="32">
        <v>0.2</v>
      </c>
      <c r="G71" s="67">
        <v>0.10636160188457008</v>
      </c>
      <c r="H71" s="67">
        <v>0.022828019619865116</v>
      </c>
      <c r="I71" s="116">
        <f>Perustaulukko_V_S!M72</f>
        <v>0.1340682258304782</v>
      </c>
      <c r="J71" s="116">
        <f>Perustaulukko_Aland!H72</f>
        <v>0</v>
      </c>
      <c r="K71" s="145">
        <v>0</v>
      </c>
      <c r="L71" s="143">
        <v>0.15873015873015872</v>
      </c>
    </row>
    <row r="72" spans="1:12" ht="12.75">
      <c r="A72" s="1" t="s">
        <v>93</v>
      </c>
      <c r="B72" s="35"/>
      <c r="C72" s="25"/>
      <c r="D72" s="31">
        <v>0.01</v>
      </c>
      <c r="E72" s="25">
        <v>0.02</v>
      </c>
      <c r="F72" s="31">
        <v>0.02</v>
      </c>
      <c r="G72" s="67">
        <v>0.014416961130742052</v>
      </c>
      <c r="H72" s="67">
        <v>0.018029944566482096</v>
      </c>
      <c r="I72" s="116">
        <f>Perustaulukko_V_S!M73</f>
        <v>0</v>
      </c>
      <c r="J72" s="116">
        <f>Perustaulukko_Aland!H73</f>
        <v>0</v>
      </c>
      <c r="K72" s="145">
        <v>0.013319126265316996</v>
      </c>
      <c r="L72" s="143">
        <v>0.026455026455026454</v>
      </c>
    </row>
    <row r="73" spans="1:12" ht="12.75">
      <c r="A73" s="1" t="s">
        <v>94</v>
      </c>
      <c r="B73" s="35"/>
      <c r="C73" s="25"/>
      <c r="D73" s="31"/>
      <c r="E73" s="25"/>
      <c r="F73" s="31"/>
      <c r="G73" s="67"/>
      <c r="H73" s="67">
        <v>0.005</v>
      </c>
      <c r="I73" s="116">
        <f>Perustaulukko_V_S!M74</f>
        <v>0</v>
      </c>
      <c r="J73" s="116">
        <f>Perustaulukko_Aland!H74</f>
        <v>0</v>
      </c>
      <c r="K73" s="145">
        <v>0.026638252530633993</v>
      </c>
      <c r="L73" s="143">
        <v>0.008818342151675485</v>
      </c>
    </row>
    <row r="74" spans="1:12" ht="12.75">
      <c r="A74" s="1" t="s">
        <v>206</v>
      </c>
      <c r="B74" s="35"/>
      <c r="C74" s="25">
        <v>0.01</v>
      </c>
      <c r="D74" s="31">
        <v>0.01</v>
      </c>
      <c r="E74" s="25">
        <v>0.01</v>
      </c>
      <c r="F74" s="31">
        <v>0.01</v>
      </c>
      <c r="G74" s="67">
        <v>0</v>
      </c>
      <c r="H74" s="67"/>
      <c r="I74" s="116">
        <f>Perustaulukko_V_S!M75</f>
        <v>0.029792939073439596</v>
      </c>
      <c r="J74" s="116">
        <f>Perustaulukko_Aland!H75</f>
        <v>0</v>
      </c>
      <c r="K74" s="145">
        <v>0</v>
      </c>
      <c r="L74" s="143">
        <v>0</v>
      </c>
    </row>
    <row r="75" spans="1:12" ht="12.75">
      <c r="A75" s="1" t="s">
        <v>95</v>
      </c>
      <c r="B75" s="35"/>
      <c r="C75" s="25">
        <v>0.02</v>
      </c>
      <c r="D75" s="31">
        <v>0.02</v>
      </c>
      <c r="E75" s="25">
        <v>0.01</v>
      </c>
      <c r="F75" s="31">
        <v>0.04</v>
      </c>
      <c r="G75" s="67">
        <v>0.05594464075382803</v>
      </c>
      <c r="H75" s="67">
        <v>0.09247563652390851</v>
      </c>
      <c r="I75" s="116">
        <f>Perustaulukko_V_S!M76</f>
        <v>0.014896469536719798</v>
      </c>
      <c r="J75" s="116">
        <f>Perustaulukko_Aland!H76</f>
        <v>0</v>
      </c>
      <c r="K75" s="145">
        <v>0.039704534229672336</v>
      </c>
      <c r="L75" s="143">
        <v>0.06172839506172839</v>
      </c>
    </row>
    <row r="76" spans="1:12" ht="12.75">
      <c r="A76" s="1" t="s">
        <v>96</v>
      </c>
      <c r="B76" s="35">
        <v>0.02</v>
      </c>
      <c r="C76" s="25"/>
      <c r="D76" s="31"/>
      <c r="E76" s="25"/>
      <c r="F76" s="31">
        <v>0.01</v>
      </c>
      <c r="G76" s="67"/>
      <c r="H76" s="67"/>
      <c r="I76" s="116">
        <f>Perustaulukko_V_S!M77</f>
        <v>0</v>
      </c>
      <c r="J76" s="116">
        <f>Perustaulukko_Aland!H77</f>
        <v>0</v>
      </c>
      <c r="K76" s="145">
        <v>0</v>
      </c>
      <c r="L76" s="143">
        <v>0</v>
      </c>
    </row>
    <row r="77" spans="1:12" ht="12.75">
      <c r="A77" s="1" t="s">
        <v>97</v>
      </c>
      <c r="B77" s="35"/>
      <c r="C77" s="25"/>
      <c r="D77" s="31"/>
      <c r="E77" s="25"/>
      <c r="F77" s="31"/>
      <c r="G77" s="67"/>
      <c r="H77" s="67"/>
      <c r="I77" s="116">
        <f>Perustaulukko_V_S!M78</f>
        <v>0</v>
      </c>
      <c r="J77" s="116">
        <f>Perustaulukko_Aland!H78</f>
        <v>0</v>
      </c>
      <c r="K77" s="145">
        <v>0</v>
      </c>
      <c r="L77" s="143">
        <v>0</v>
      </c>
    </row>
    <row r="78" spans="1:12" ht="12.75">
      <c r="A78" s="1" t="s">
        <v>215</v>
      </c>
      <c r="B78" s="35"/>
      <c r="C78" s="25"/>
      <c r="D78" s="31">
        <v>0.01</v>
      </c>
      <c r="E78" s="25"/>
      <c r="F78" s="31"/>
      <c r="G78" s="67"/>
      <c r="H78" s="67"/>
      <c r="I78" s="116">
        <f>Perustaulukko_V_S!M79</f>
        <v>0</v>
      </c>
      <c r="J78" s="116">
        <f>Perustaulukko_Aland!H79</f>
        <v>0</v>
      </c>
      <c r="K78" s="145">
        <v>0.013227513227513227</v>
      </c>
      <c r="L78" s="143">
        <v>0</v>
      </c>
    </row>
    <row r="79" spans="1:12" ht="12.75">
      <c r="A79" s="1" t="s">
        <v>276</v>
      </c>
      <c r="B79" s="35"/>
      <c r="C79" s="25"/>
      <c r="D79" s="31"/>
      <c r="E79" s="25"/>
      <c r="F79" s="31"/>
      <c r="G79" s="67"/>
      <c r="H79" s="67"/>
      <c r="I79" s="116">
        <f>Perustaulukko_V_S!M80</f>
        <v>0</v>
      </c>
      <c r="J79" s="116">
        <f>Perustaulukko_Aland!H80</f>
        <v>0</v>
      </c>
      <c r="K79" s="145">
        <v>0.013319126265316996</v>
      </c>
      <c r="L79" s="143">
        <v>0.01775883502042266</v>
      </c>
    </row>
    <row r="80" spans="1:12" ht="12.75">
      <c r="A80" s="1" t="s">
        <v>98</v>
      </c>
      <c r="B80" s="35">
        <v>0.17</v>
      </c>
      <c r="C80" s="25">
        <v>0.14</v>
      </c>
      <c r="D80" s="31">
        <v>0.13</v>
      </c>
      <c r="E80" s="25">
        <v>0.21</v>
      </c>
      <c r="F80" s="31">
        <v>0.19</v>
      </c>
      <c r="G80" s="67">
        <v>0.2160294464075383</v>
      </c>
      <c r="H80" s="67">
        <v>0.23790316561058494</v>
      </c>
      <c r="I80" s="116">
        <f>Perustaulukko_V_S!M81</f>
        <v>0.23834351258751676</v>
      </c>
      <c r="J80" s="116">
        <f>Perustaulukko_Aland!H81</f>
        <v>0</v>
      </c>
      <c r="K80" s="145">
        <v>0.03954330270119744</v>
      </c>
      <c r="L80" s="143">
        <v>0.07060781257193972</v>
      </c>
    </row>
    <row r="81" spans="1:12" ht="12.75">
      <c r="A81" s="1" t="s">
        <v>99</v>
      </c>
      <c r="B81" s="35">
        <v>0.64</v>
      </c>
      <c r="C81" s="25">
        <v>0.42</v>
      </c>
      <c r="D81" s="31">
        <v>0.29</v>
      </c>
      <c r="E81" s="25">
        <v>0.19</v>
      </c>
      <c r="F81" s="31">
        <v>0.29</v>
      </c>
      <c r="G81" s="67">
        <v>0.5081436984687867</v>
      </c>
      <c r="H81" s="67">
        <v>0.43974354248531633</v>
      </c>
      <c r="I81" s="116">
        <f>Perustaulukko_V_S!M82</f>
        <v>0.5660658423953523</v>
      </c>
      <c r="J81" s="116">
        <f>Perustaulukko_Aland!H82</f>
        <v>0</v>
      </c>
      <c r="K81" s="145">
        <v>0.4496989157912244</v>
      </c>
      <c r="L81" s="143">
        <v>0.6891743457184764</v>
      </c>
    </row>
    <row r="82" spans="1:12" ht="12.75">
      <c r="A82" s="1" t="s">
        <v>100</v>
      </c>
      <c r="B82" s="35">
        <v>7.03</v>
      </c>
      <c r="C82" s="25">
        <v>1.21</v>
      </c>
      <c r="D82" s="31">
        <v>1.98</v>
      </c>
      <c r="E82" s="25">
        <v>1.85</v>
      </c>
      <c r="F82" s="31">
        <v>2.46</v>
      </c>
      <c r="G82" s="67">
        <v>4.337148409893993</v>
      </c>
      <c r="H82" s="67">
        <v>8.229753754480837</v>
      </c>
      <c r="I82" s="116">
        <f>Perustaulukko_V_S!M83</f>
        <v>7.671681811410696</v>
      </c>
      <c r="J82" s="116">
        <f>Perustaulukko_Aland!H83</f>
        <v>4.68421052631579</v>
      </c>
      <c r="K82" s="145">
        <v>12.437621164733299</v>
      </c>
      <c r="L82" s="143">
        <v>9.34474596879143</v>
      </c>
    </row>
    <row r="83" spans="1:12" ht="12.75">
      <c r="A83" s="1" t="s">
        <v>203</v>
      </c>
      <c r="B83" s="35">
        <v>0.07</v>
      </c>
      <c r="C83" s="25"/>
      <c r="D83" s="31"/>
      <c r="E83" s="25"/>
      <c r="F83" s="31"/>
      <c r="G83" s="67"/>
      <c r="H83" s="67"/>
      <c r="I83" s="116">
        <f>Perustaulukko_V_S!M84</f>
        <v>0.014896469536719798</v>
      </c>
      <c r="J83" s="116">
        <f>Perustaulukko_Aland!H84</f>
        <v>0</v>
      </c>
      <c r="K83" s="145">
        <v>0</v>
      </c>
      <c r="L83" s="143">
        <v>0</v>
      </c>
    </row>
    <row r="84" spans="1:12" ht="12.75">
      <c r="A84" s="1" t="s">
        <v>101</v>
      </c>
      <c r="B84" s="35">
        <v>0.22</v>
      </c>
      <c r="C84" s="25">
        <v>0.06</v>
      </c>
      <c r="D84" s="31">
        <v>0.06</v>
      </c>
      <c r="E84" s="25">
        <v>0.04</v>
      </c>
      <c r="F84" s="31">
        <v>0.02</v>
      </c>
      <c r="G84" s="67">
        <v>0.0618339222614841</v>
      </c>
      <c r="H84" s="67">
        <v>0.0430041457112546</v>
      </c>
      <c r="I84" s="116">
        <f>Perustaulukko_V_S!M85</f>
        <v>0.044689408610159395</v>
      </c>
      <c r="J84" s="116">
        <f>Perustaulukko_Aland!H85</f>
        <v>0.05263157894736843</v>
      </c>
      <c r="K84" s="145">
        <v>0.1455466345969108</v>
      </c>
      <c r="L84" s="143">
        <v>0.141398851219487</v>
      </c>
    </row>
    <row r="85" spans="1:12" ht="12.75">
      <c r="A85" s="1" t="s">
        <v>102</v>
      </c>
      <c r="B85" s="35">
        <v>0.03</v>
      </c>
      <c r="C85" s="25">
        <v>0.03</v>
      </c>
      <c r="D85" s="31">
        <v>0.04</v>
      </c>
      <c r="E85" s="25">
        <v>0.01</v>
      </c>
      <c r="F85" s="31">
        <v>0.03</v>
      </c>
      <c r="G85" s="67">
        <v>0.027778563015312136</v>
      </c>
      <c r="H85" s="67">
        <v>0.00959896983075791</v>
      </c>
      <c r="I85" s="116">
        <f>Perustaulukko_V_S!M86</f>
        <v>0</v>
      </c>
      <c r="J85" s="116">
        <f>Perustaulukko_Aland!H86</f>
        <v>0</v>
      </c>
      <c r="K85" s="145">
        <v>0</v>
      </c>
      <c r="L85" s="143">
        <v>0.026638252530633993</v>
      </c>
    </row>
    <row r="86" spans="1:12" ht="12.75">
      <c r="A86" s="1" t="s">
        <v>207</v>
      </c>
      <c r="B86" s="35"/>
      <c r="C86" s="25">
        <v>0.03</v>
      </c>
      <c r="D86" s="31">
        <v>0.01</v>
      </c>
      <c r="E86" s="25">
        <v>0.01</v>
      </c>
      <c r="F86" s="31">
        <v>0.01</v>
      </c>
      <c r="G86" s="67"/>
      <c r="H86" s="67"/>
      <c r="I86" s="116">
        <f>Perustaulukko_V_S!M87</f>
        <v>0</v>
      </c>
      <c r="J86" s="116">
        <f>Perustaulukko_Aland!H87</f>
        <v>0</v>
      </c>
      <c r="K86" s="145">
        <v>0.013157894736842108</v>
      </c>
      <c r="L86" s="143">
        <v>0.00887941751021133</v>
      </c>
    </row>
    <row r="87" spans="1:12" ht="12.75">
      <c r="A87" s="1" t="s">
        <v>307</v>
      </c>
      <c r="B87" s="35"/>
      <c r="C87" s="25"/>
      <c r="D87" s="31"/>
      <c r="E87" s="25"/>
      <c r="F87" s="31"/>
      <c r="G87" s="67"/>
      <c r="H87" s="67"/>
      <c r="I87" s="116">
        <f>Perustaulukko_V_S!M88</f>
        <v>0</v>
      </c>
      <c r="J87" s="116">
        <f>Perustaulukko_Aland!H88</f>
        <v>0</v>
      </c>
      <c r="K87" s="145">
        <v>0</v>
      </c>
      <c r="L87" s="143">
        <v>0</v>
      </c>
    </row>
    <row r="88" spans="1:12" ht="12.75">
      <c r="A88" s="1" t="s">
        <v>103</v>
      </c>
      <c r="B88" s="35"/>
      <c r="C88" s="25"/>
      <c r="D88" s="31"/>
      <c r="E88" s="25"/>
      <c r="F88" s="31"/>
      <c r="G88" s="67">
        <v>0.002</v>
      </c>
      <c r="H88" s="67"/>
      <c r="I88" s="116">
        <f>Perustaulukko_V_S!M89</f>
        <v>0</v>
      </c>
      <c r="J88" s="116">
        <f>Perustaulukko_Aland!H89</f>
        <v>0</v>
      </c>
      <c r="K88" s="145">
        <v>0</v>
      </c>
      <c r="L88" s="143">
        <v>0.04433601219252081</v>
      </c>
    </row>
    <row r="89" spans="1:12" ht="12.75">
      <c r="A89" s="1" t="s">
        <v>313</v>
      </c>
      <c r="B89" s="35"/>
      <c r="C89" s="25"/>
      <c r="D89" s="31"/>
      <c r="E89" s="25"/>
      <c r="F89" s="31"/>
      <c r="G89" s="67"/>
      <c r="H89" s="67">
        <v>0.018532654898600686</v>
      </c>
      <c r="I89" s="116">
        <f>Perustaulukko_V_S!M90</f>
        <v>0</v>
      </c>
      <c r="J89" s="116">
        <f>Perustaulukko_Aland!H90</f>
        <v>0</v>
      </c>
      <c r="K89" s="145">
        <v>0</v>
      </c>
      <c r="L89" s="143">
        <v>0</v>
      </c>
    </row>
    <row r="90" spans="1:12" ht="12.75">
      <c r="A90" s="1" t="s">
        <v>104</v>
      </c>
      <c r="B90" s="35"/>
      <c r="C90" s="25"/>
      <c r="D90" s="31"/>
      <c r="E90" s="25"/>
      <c r="F90" s="31"/>
      <c r="G90" s="67">
        <v>0.011472320376914018</v>
      </c>
      <c r="H90" s="67"/>
      <c r="I90" s="116">
        <f>Perustaulukko_V_S!M91</f>
        <v>0</v>
      </c>
      <c r="J90" s="116">
        <f>Perustaulukko_Aland!H91</f>
        <v>0</v>
      </c>
      <c r="K90" s="145">
        <v>0.013157894736842108</v>
      </c>
      <c r="L90" s="143">
        <v>0</v>
      </c>
    </row>
    <row r="91" spans="1:12" ht="12.75">
      <c r="A91" s="1" t="s">
        <v>105</v>
      </c>
      <c r="B91" s="35"/>
      <c r="C91" s="25"/>
      <c r="D91" s="31"/>
      <c r="E91" s="25"/>
      <c r="F91" s="31"/>
      <c r="G91" s="67"/>
      <c r="H91" s="67"/>
      <c r="I91" s="116">
        <f>Perustaulukko_V_S!M92</f>
        <v>0</v>
      </c>
      <c r="J91" s="116">
        <f>Perustaulukko_Aland!H92</f>
        <v>0</v>
      </c>
      <c r="K91" s="145">
        <v>0</v>
      </c>
      <c r="L91" s="143">
        <v>0</v>
      </c>
    </row>
    <row r="92" spans="1:12" ht="12.75">
      <c r="A92" s="1" t="s">
        <v>106</v>
      </c>
      <c r="B92" s="35">
        <v>1.01</v>
      </c>
      <c r="C92" s="25">
        <v>0.89</v>
      </c>
      <c r="D92" s="31">
        <v>3.36</v>
      </c>
      <c r="E92" s="25">
        <v>1.54</v>
      </c>
      <c r="F92" s="31">
        <v>16.77</v>
      </c>
      <c r="G92" s="67">
        <v>9.93325441696113</v>
      </c>
      <c r="H92" s="67">
        <v>3.1217830879457544</v>
      </c>
      <c r="I92" s="116">
        <f>Perustaulukko_V_S!M93</f>
        <v>1.1917175629375838</v>
      </c>
      <c r="J92" s="116">
        <f>Perustaulukko_Aland!H93</f>
        <v>6.157894736842106</v>
      </c>
      <c r="K92" s="145">
        <v>3.0158224988861786</v>
      </c>
      <c r="L92" s="143">
        <v>12.018399656474598</v>
      </c>
    </row>
    <row r="93" spans="1:12" ht="12.75">
      <c r="A93" s="1" t="s">
        <v>107</v>
      </c>
      <c r="B93" s="35"/>
      <c r="C93" s="25">
        <v>0.03</v>
      </c>
      <c r="D93" s="31">
        <v>0.05</v>
      </c>
      <c r="E93" s="25">
        <v>0.05</v>
      </c>
      <c r="F93" s="31">
        <v>0.13</v>
      </c>
      <c r="G93" s="67">
        <v>0.06894464075382804</v>
      </c>
      <c r="H93" s="67">
        <v>0.0861508883935198</v>
      </c>
      <c r="I93" s="116">
        <f>Perustaulukko_V_S!M94</f>
        <v>0.014896469536719798</v>
      </c>
      <c r="J93" s="116">
        <f>Perustaulukko_Aland!H94</f>
        <v>0.10526315789473686</v>
      </c>
      <c r="K93" s="145">
        <v>0.23850567934071845</v>
      </c>
      <c r="L93" s="143">
        <v>0.09730714046110955</v>
      </c>
    </row>
    <row r="94" spans="1:12" ht="12.75">
      <c r="A94" s="1" t="s">
        <v>108</v>
      </c>
      <c r="B94" s="35">
        <v>0.12</v>
      </c>
      <c r="C94" s="25">
        <v>0.01</v>
      </c>
      <c r="D94" s="31"/>
      <c r="E94" s="25"/>
      <c r="F94" s="31">
        <v>0.01</v>
      </c>
      <c r="G94" s="67">
        <v>0.028889281507656066</v>
      </c>
      <c r="H94" s="67">
        <v>0.031069185690429244</v>
      </c>
      <c r="I94" s="116">
        <f>Perustaulukko_V_S!M95</f>
        <v>0.14896469536719797</v>
      </c>
      <c r="J94" s="116">
        <f>Perustaulukko_Aland!H95</f>
        <v>1.0526315789473686</v>
      </c>
      <c r="K94" s="145">
        <v>1.178194442775381</v>
      </c>
      <c r="L94" s="143">
        <v>1.690410886823602</v>
      </c>
    </row>
    <row r="95" spans="1:12" ht="12.75">
      <c r="A95" s="1" t="s">
        <v>109</v>
      </c>
      <c r="B95" s="35"/>
      <c r="C95" s="25"/>
      <c r="D95" s="31">
        <v>0.01</v>
      </c>
      <c r="E95" s="25">
        <v>0.02</v>
      </c>
      <c r="F95" s="31">
        <v>0.01</v>
      </c>
      <c r="G95" s="67">
        <v>0.005</v>
      </c>
      <c r="H95" s="67"/>
      <c r="I95" s="116">
        <f>Perustaulukko_V_S!M96</f>
        <v>0.044689408610159395</v>
      </c>
      <c r="J95" s="116">
        <f>Perustaulukko_Aland!H96</f>
        <v>0.05263157894736843</v>
      </c>
      <c r="K95" s="145">
        <v>0.039634915739001214</v>
      </c>
      <c r="L95" s="143">
        <v>0.07066888793047556</v>
      </c>
    </row>
    <row r="96" spans="1:12" ht="12.75">
      <c r="A96" s="1" t="s">
        <v>110</v>
      </c>
      <c r="B96" s="35"/>
      <c r="C96" s="25"/>
      <c r="D96" s="31"/>
      <c r="E96" s="25"/>
      <c r="F96" s="31">
        <v>0.02</v>
      </c>
      <c r="G96" s="67">
        <v>0.02594464075382803</v>
      </c>
      <c r="H96" s="67">
        <v>0.016570460643411822</v>
      </c>
      <c r="I96" s="116">
        <f>Perustaulukko_V_S!M97</f>
        <v>0.08937881722031879</v>
      </c>
      <c r="J96" s="116">
        <f>Perustaulukko_Aland!H97</f>
        <v>0.4736842105263159</v>
      </c>
      <c r="K96" s="145">
        <v>0.6322934919729919</v>
      </c>
      <c r="L96" s="143">
        <v>0.5651678773681971</v>
      </c>
    </row>
    <row r="97" spans="1:12" ht="12.75">
      <c r="A97" s="1" t="s">
        <v>111</v>
      </c>
      <c r="B97" s="35">
        <v>0.47</v>
      </c>
      <c r="C97" s="25">
        <v>0.83</v>
      </c>
      <c r="D97" s="31">
        <v>0.49</v>
      </c>
      <c r="E97" s="25">
        <v>0.64</v>
      </c>
      <c r="F97" s="31">
        <v>1.35</v>
      </c>
      <c r="G97" s="67">
        <v>3.0427844522968197</v>
      </c>
      <c r="H97" s="67">
        <v>5.408426829980537</v>
      </c>
      <c r="I97" s="116">
        <f>Perustaulukko_V_S!M98</f>
        <v>2.3238492477282886</v>
      </c>
      <c r="J97" s="116">
        <f>Perustaulukko_Aland!H98</f>
        <v>12.526315789473687</v>
      </c>
      <c r="K97" s="145">
        <v>19.003945480524848</v>
      </c>
      <c r="L97" s="143">
        <v>16.0650837812976</v>
      </c>
    </row>
    <row r="98" spans="1:12" ht="12.75">
      <c r="A98" s="1" t="s">
        <v>112</v>
      </c>
      <c r="B98" s="35">
        <v>52.09</v>
      </c>
      <c r="C98" s="25">
        <v>25.73</v>
      </c>
      <c r="D98" s="31">
        <v>5.86</v>
      </c>
      <c r="E98" s="25">
        <v>57.54</v>
      </c>
      <c r="F98" s="31">
        <v>45.23</v>
      </c>
      <c r="G98" s="67">
        <v>29.827500588928153</v>
      </c>
      <c r="H98" s="67">
        <v>1.9285092472834107</v>
      </c>
      <c r="I98" s="116">
        <f>Perustaulukko_V_S!M99</f>
        <v>1.6088187099657383</v>
      </c>
      <c r="J98" s="116">
        <f>Perustaulukko_Aland!H99</f>
        <v>13.578947368421055</v>
      </c>
      <c r="K98" s="145">
        <v>14.556560480108697</v>
      </c>
      <c r="L98" s="143">
        <v>33.391228075120814</v>
      </c>
    </row>
    <row r="99" spans="1:12" ht="12.75">
      <c r="A99" s="1" t="s">
        <v>113</v>
      </c>
      <c r="B99" s="35"/>
      <c r="C99" s="25"/>
      <c r="D99" s="31"/>
      <c r="E99" s="25"/>
      <c r="F99" s="31"/>
      <c r="G99" s="67"/>
      <c r="H99" s="67"/>
      <c r="I99" s="116">
        <f>Perustaulukko_V_S!M100</f>
        <v>0</v>
      </c>
      <c r="J99" s="116">
        <f>Perustaulukko_Aland!H100</f>
        <v>0.10526315789473686</v>
      </c>
      <c r="K99" s="145">
        <v>0.06611193674116031</v>
      </c>
      <c r="L99" s="143">
        <v>0.10618655797132089</v>
      </c>
    </row>
    <row r="100" spans="1:12" ht="12.75">
      <c r="A100" s="1" t="s">
        <v>114</v>
      </c>
      <c r="B100" s="35">
        <v>0.06</v>
      </c>
      <c r="C100" s="25">
        <v>0.01</v>
      </c>
      <c r="D100" s="31">
        <v>0.01</v>
      </c>
      <c r="E100" s="25">
        <v>0.01</v>
      </c>
      <c r="F100" s="31">
        <v>0.01</v>
      </c>
      <c r="G100" s="67">
        <v>0.007472320376914017</v>
      </c>
      <c r="H100" s="67"/>
      <c r="I100" s="116">
        <f>Perustaulukko_V_S!M101</f>
        <v>0</v>
      </c>
      <c r="J100" s="116">
        <f>Perustaulukko_Aland!H101</f>
        <v>0.10526315789473686</v>
      </c>
      <c r="K100" s="145">
        <v>0.052954042004318205</v>
      </c>
      <c r="L100" s="143">
        <v>0.08824449687529069</v>
      </c>
    </row>
    <row r="101" spans="1:12" ht="12.75">
      <c r="A101" s="1" t="s">
        <v>115</v>
      </c>
      <c r="B101" s="35"/>
      <c r="C101" s="25"/>
      <c r="D101" s="31"/>
      <c r="E101" s="25"/>
      <c r="F101" s="31"/>
      <c r="G101" s="67"/>
      <c r="H101" s="67"/>
      <c r="I101" s="116">
        <f>Perustaulukko_V_S!M102</f>
        <v>0</v>
      </c>
      <c r="J101" s="116">
        <f>Perustaulukko_Aland!H102</f>
        <v>0</v>
      </c>
      <c r="K101" s="145">
        <v>0.03986576575814722</v>
      </c>
      <c r="L101" s="143">
        <v>0.0265161018135623</v>
      </c>
    </row>
    <row r="102" spans="1:12" ht="12.75">
      <c r="A102" s="1" t="s">
        <v>116</v>
      </c>
      <c r="B102" s="35"/>
      <c r="C102" s="25"/>
      <c r="D102" s="31"/>
      <c r="E102" s="25"/>
      <c r="F102" s="31"/>
      <c r="G102" s="67"/>
      <c r="H102" s="67"/>
      <c r="I102" s="116">
        <f>Perustaulukko_V_S!M103</f>
        <v>0</v>
      </c>
      <c r="J102" s="116">
        <f>Perustaulukko_Aland!H103</f>
        <v>0.10526315789473686</v>
      </c>
      <c r="K102" s="145">
        <v>0.026477021002159103</v>
      </c>
      <c r="L102" s="143">
        <v>0.03527336860670194</v>
      </c>
    </row>
    <row r="103" spans="1:12" ht="12.75">
      <c r="A103" s="1" t="s">
        <v>321</v>
      </c>
      <c r="B103" s="35"/>
      <c r="C103" s="25"/>
      <c r="D103" s="31"/>
      <c r="E103" s="25"/>
      <c r="F103" s="31"/>
      <c r="G103" s="67"/>
      <c r="H103" s="67"/>
      <c r="I103" s="116">
        <f>Perustaulukko_V_S!M104</f>
        <v>0</v>
      </c>
      <c r="J103" s="116">
        <f>Perustaulukko_Aland!H104</f>
        <v>0</v>
      </c>
      <c r="K103" s="145">
        <v>0.026315789473684216</v>
      </c>
      <c r="L103" s="143">
        <v>0</v>
      </c>
    </row>
    <row r="104" spans="1:12" ht="12.75">
      <c r="A104" s="1" t="s">
        <v>117</v>
      </c>
      <c r="B104" s="36">
        <v>7.2</v>
      </c>
      <c r="C104" s="25">
        <v>8.25</v>
      </c>
      <c r="D104" s="32">
        <v>11.19</v>
      </c>
      <c r="E104" s="25">
        <v>9.69</v>
      </c>
      <c r="F104" s="31">
        <v>11.59</v>
      </c>
      <c r="G104" s="67">
        <v>6.326455830388693</v>
      </c>
      <c r="H104" s="67">
        <v>3.7166961039067843</v>
      </c>
      <c r="I104" s="116">
        <f>Perustaulukko_V_S!M105</f>
        <v>8.103679427975571</v>
      </c>
      <c r="J104" s="116">
        <f>Perustaulukko_Aland!H105</f>
        <v>26.052631578947373</v>
      </c>
      <c r="K104" s="145">
        <v>12.42039249844258</v>
      </c>
      <c r="L104" s="143">
        <v>14.855697720197808</v>
      </c>
    </row>
    <row r="105" spans="1:12" ht="12.75">
      <c r="A105" s="1" t="s">
        <v>118</v>
      </c>
      <c r="B105" s="35"/>
      <c r="C105" s="25"/>
      <c r="D105" s="31"/>
      <c r="E105" s="25"/>
      <c r="F105" s="31"/>
      <c r="G105" s="67">
        <v>0.11963052024536122</v>
      </c>
      <c r="H105" s="67">
        <v>0.1319714908126539</v>
      </c>
      <c r="I105" s="116">
        <f>Perustaulukko_V_S!M106</f>
        <v>0</v>
      </c>
      <c r="J105" s="116">
        <f>Perustaulukko_Aland!H106</f>
        <v>0</v>
      </c>
      <c r="K105" s="145">
        <v>0.2254393976416801</v>
      </c>
      <c r="L105" s="143">
        <v>0.4238911768657818</v>
      </c>
    </row>
    <row r="106" spans="1:12" ht="12.75">
      <c r="A106" s="1" t="s">
        <v>119</v>
      </c>
      <c r="B106" s="35">
        <v>0.79</v>
      </c>
      <c r="C106" s="25">
        <v>1.29</v>
      </c>
      <c r="D106" s="31">
        <v>2.29</v>
      </c>
      <c r="E106" s="25">
        <v>0.52</v>
      </c>
      <c r="F106" s="31">
        <v>0.97</v>
      </c>
      <c r="G106" s="67">
        <v>1.5173529022190537</v>
      </c>
      <c r="H106" s="67">
        <v>0.6802082578018531</v>
      </c>
      <c r="I106" s="116">
        <f>Perustaulukko_V_S!M107</f>
        <v>3.575152688812752</v>
      </c>
      <c r="J106" s="116">
        <f>Perustaulukko_Aland!H107</f>
        <v>3.315789473684211</v>
      </c>
      <c r="K106" s="145">
        <v>1.6794988344002728</v>
      </c>
      <c r="L106" s="143">
        <v>2.3669802181611805</v>
      </c>
    </row>
    <row r="107" spans="1:12" ht="12.75">
      <c r="A107" s="1" t="s">
        <v>120</v>
      </c>
      <c r="B107" s="35">
        <v>10.23</v>
      </c>
      <c r="C107" s="25">
        <v>8.59</v>
      </c>
      <c r="D107" s="32">
        <v>8.7</v>
      </c>
      <c r="E107" s="25">
        <v>7.61</v>
      </c>
      <c r="F107" s="31">
        <v>4.68</v>
      </c>
      <c r="G107" s="67">
        <v>3.697294464075383</v>
      </c>
      <c r="H107" s="67">
        <v>2.4696616827389293</v>
      </c>
      <c r="I107" s="116">
        <f>Perustaulukko_V_S!M108</f>
        <v>1.8769551616266946</v>
      </c>
      <c r="J107" s="116">
        <f>Perustaulukko_Aland!H108</f>
        <v>0.9473684210526317</v>
      </c>
      <c r="K107" s="145">
        <v>2.33860998467874</v>
      </c>
      <c r="L107" s="143">
        <v>3.621688893399069</v>
      </c>
    </row>
    <row r="108" spans="1:12" ht="12.75">
      <c r="A108" s="1" t="s">
        <v>208</v>
      </c>
      <c r="B108" s="35"/>
      <c r="C108" s="25">
        <v>0.01</v>
      </c>
      <c r="D108" s="31"/>
      <c r="E108" s="25"/>
      <c r="F108" s="31"/>
      <c r="G108" s="67"/>
      <c r="H108" s="67"/>
      <c r="I108" s="116">
        <f>Perustaulukko_V_S!M109</f>
        <v>0</v>
      </c>
      <c r="J108" s="116">
        <f>Perustaulukko_Aland!H109</f>
        <v>0</v>
      </c>
      <c r="K108" s="145">
        <v>0</v>
      </c>
      <c r="L108" s="143">
        <v>0</v>
      </c>
    </row>
    <row r="109" spans="1:12" ht="12.75">
      <c r="A109" s="1" t="s">
        <v>121</v>
      </c>
      <c r="B109" s="35">
        <v>7.16</v>
      </c>
      <c r="C109" s="25">
        <v>3.98</v>
      </c>
      <c r="D109" s="31">
        <v>5.02</v>
      </c>
      <c r="E109" s="25">
        <v>4.32</v>
      </c>
      <c r="F109" s="32">
        <v>3.6</v>
      </c>
      <c r="G109" s="67">
        <v>3.4144346289752647</v>
      </c>
      <c r="H109" s="67">
        <v>2.6896429809004845</v>
      </c>
      <c r="I109" s="116">
        <f>Perustaulukko_V_S!M110</f>
        <v>2.681364516609564</v>
      </c>
      <c r="J109" s="116">
        <f>Perustaulukko_Aland!H110</f>
        <v>0.42105263157894746</v>
      </c>
      <c r="K109" s="145">
        <v>0.675713621056133</v>
      </c>
      <c r="L109" s="143">
        <v>1.1396426997563565</v>
      </c>
    </row>
    <row r="110" spans="1:12" ht="12.75">
      <c r="A110" s="1" t="s">
        <v>122</v>
      </c>
      <c r="B110" s="35">
        <v>2.11</v>
      </c>
      <c r="C110" s="28">
        <v>1.9</v>
      </c>
      <c r="D110" s="31">
        <v>2.39</v>
      </c>
      <c r="E110" s="28">
        <v>1.8</v>
      </c>
      <c r="F110" s="32">
        <v>2.3</v>
      </c>
      <c r="G110" s="67">
        <v>2.106434628975265</v>
      </c>
      <c r="H110" s="67">
        <v>2.123677754792512</v>
      </c>
      <c r="I110" s="116">
        <f>Perustaulukko_V_S!M111</f>
        <v>1.8173692834798154</v>
      </c>
      <c r="J110" s="116">
        <f>Perustaulukko_Aland!H111</f>
        <v>2.5263157894736845</v>
      </c>
      <c r="K110" s="145">
        <v>3.833348799987894</v>
      </c>
      <c r="L110" s="143">
        <v>5.290126745463275</v>
      </c>
    </row>
    <row r="111" spans="1:12" ht="12.75">
      <c r="A111" s="1" t="s">
        <v>123</v>
      </c>
      <c r="B111" s="35">
        <v>2.85</v>
      </c>
      <c r="C111" s="25">
        <v>2.54</v>
      </c>
      <c r="D111" s="32">
        <v>5</v>
      </c>
      <c r="E111" s="25">
        <v>10.74</v>
      </c>
      <c r="F111" s="31">
        <v>23.02</v>
      </c>
      <c r="G111" s="67">
        <v>40.44371613663133</v>
      </c>
      <c r="H111" s="67">
        <v>59.90811280859184</v>
      </c>
      <c r="I111" s="116">
        <f>Perustaulukko_V_S!M112</f>
        <v>63.38447787874274</v>
      </c>
      <c r="J111" s="116">
        <f>Perustaulukko_Aland!H112</f>
        <v>171.6842105263158</v>
      </c>
      <c r="K111" s="145">
        <v>122.09650053773517</v>
      </c>
      <c r="L111" s="143">
        <v>97.27611887707786</v>
      </c>
    </row>
    <row r="112" spans="1:12" ht="12.75">
      <c r="A112" s="1" t="s">
        <v>124</v>
      </c>
      <c r="B112" s="35">
        <v>33.08</v>
      </c>
      <c r="C112" s="25">
        <v>33.74</v>
      </c>
      <c r="D112" s="32">
        <v>49.43</v>
      </c>
      <c r="E112" s="25">
        <v>40.04</v>
      </c>
      <c r="F112" s="31">
        <v>44.77</v>
      </c>
      <c r="G112" s="67">
        <v>57.653077738515904</v>
      </c>
      <c r="H112" s="67">
        <v>70.21108901166282</v>
      </c>
      <c r="I112" s="116">
        <f>Perustaulukko_V_S!M113</f>
        <v>96.48443318933414</v>
      </c>
      <c r="J112" s="116">
        <f>Perustaulukko_Aland!H113</f>
        <v>201.26315789473688</v>
      </c>
      <c r="K112" s="145">
        <v>149.05084252838932</v>
      </c>
      <c r="L112" s="143">
        <v>163.2746634043029</v>
      </c>
    </row>
    <row r="113" spans="1:12" ht="12.75">
      <c r="A113" s="1" t="s">
        <v>125</v>
      </c>
      <c r="B113" s="35"/>
      <c r="C113" s="25"/>
      <c r="D113" s="31">
        <v>0.02</v>
      </c>
      <c r="E113" s="25"/>
      <c r="F113" s="31">
        <v>0.04</v>
      </c>
      <c r="G113" s="67">
        <v>0.022944640753828034</v>
      </c>
      <c r="H113" s="67">
        <v>0.0125</v>
      </c>
      <c r="I113" s="116">
        <f>Perustaulukko_V_S!M114</f>
        <v>0.044689408610159395</v>
      </c>
      <c r="J113" s="116">
        <f>Perustaulukko_Aland!H114</f>
        <v>0.5263157894736843</v>
      </c>
      <c r="K113" s="145">
        <v>0.10533277638540797</v>
      </c>
      <c r="L113" s="143">
        <v>0</v>
      </c>
    </row>
    <row r="114" spans="1:12" ht="12.75">
      <c r="A114" s="1" t="s">
        <v>126</v>
      </c>
      <c r="B114" s="35">
        <v>1.48</v>
      </c>
      <c r="C114" s="25">
        <v>1.13</v>
      </c>
      <c r="D114" s="31">
        <v>0.87</v>
      </c>
      <c r="E114" s="25">
        <v>0.96</v>
      </c>
      <c r="F114" s="31">
        <v>1.04</v>
      </c>
      <c r="G114" s="67">
        <v>1.2495936395759721</v>
      </c>
      <c r="H114" s="67">
        <v>0.7512975454551409</v>
      </c>
      <c r="I114" s="116">
        <f>Perustaulukko_V_S!M115</f>
        <v>1.2364069715477433</v>
      </c>
      <c r="J114" s="116">
        <f>Perustaulukko_Aland!H115</f>
        <v>2.578947368421053</v>
      </c>
      <c r="K114" s="145">
        <v>2.4836987395381254</v>
      </c>
      <c r="L114" s="143">
        <v>2.686272796377574</v>
      </c>
    </row>
    <row r="115" spans="1:12" ht="12.75">
      <c r="A115" s="1" t="s">
        <v>127</v>
      </c>
      <c r="B115" s="35">
        <v>0.09</v>
      </c>
      <c r="C115" s="25">
        <v>0.04</v>
      </c>
      <c r="D115" s="31">
        <v>0.11</v>
      </c>
      <c r="E115" s="25">
        <v>0.09</v>
      </c>
      <c r="F115" s="32">
        <v>0.1</v>
      </c>
      <c r="G115" s="67">
        <v>0.19702944640753828</v>
      </c>
      <c r="H115" s="67">
        <v>0.14809219433464066</v>
      </c>
      <c r="I115" s="116">
        <f>Perustaulukko_V_S!M116</f>
        <v>0.11917175629375838</v>
      </c>
      <c r="J115" s="116">
        <f>Perustaulukko_Aland!H116</f>
        <v>0.05263157894736843</v>
      </c>
      <c r="K115" s="145">
        <v>0.1454293921627012</v>
      </c>
      <c r="L115" s="143">
        <v>0.07967045615775858</v>
      </c>
    </row>
    <row r="116" spans="1:12" ht="12.75">
      <c r="A116" s="1" t="s">
        <v>128</v>
      </c>
      <c r="B116" s="35">
        <v>2.66</v>
      </c>
      <c r="C116" s="25">
        <v>1.93</v>
      </c>
      <c r="D116" s="31">
        <v>1.99</v>
      </c>
      <c r="E116" s="25">
        <v>2.07</v>
      </c>
      <c r="F116" s="32">
        <v>1.7</v>
      </c>
      <c r="G116" s="67">
        <v>2.141689045936396</v>
      </c>
      <c r="H116" s="67">
        <v>3.740907291110417</v>
      </c>
      <c r="I116" s="116">
        <f>Perustaulukko_V_S!M117</f>
        <v>4.42425145240578</v>
      </c>
      <c r="J116" s="116">
        <f>Perustaulukko_Aland!H117</f>
        <v>0.8421052631578949</v>
      </c>
      <c r="K116" s="145">
        <v>1.9836400255952733</v>
      </c>
      <c r="L116" s="143">
        <v>1.2903484959958054</v>
      </c>
    </row>
    <row r="117" spans="1:12" ht="12.75">
      <c r="A117" s="1" t="s">
        <v>129</v>
      </c>
      <c r="B117" s="35">
        <v>4.56</v>
      </c>
      <c r="C117" s="25">
        <v>5.73</v>
      </c>
      <c r="D117" s="31">
        <v>7.09</v>
      </c>
      <c r="E117" s="25">
        <v>12.12</v>
      </c>
      <c r="F117" s="31">
        <v>10.94</v>
      </c>
      <c r="G117" s="67">
        <v>12.16944522968198</v>
      </c>
      <c r="H117" s="67">
        <v>15.40755131018108</v>
      </c>
      <c r="I117" s="116">
        <f>Perustaulukko_V_S!M118</f>
        <v>14.524057798301804</v>
      </c>
      <c r="J117" s="116">
        <f>Perustaulukko_Aland!H118</f>
        <v>29.052631578947373</v>
      </c>
      <c r="K117" s="145">
        <v>27.92228169280717</v>
      </c>
      <c r="L117" s="143">
        <v>26.216912424513207</v>
      </c>
    </row>
    <row r="118" spans="1:12" ht="12.75">
      <c r="A118" s="1" t="s">
        <v>130</v>
      </c>
      <c r="B118" s="35">
        <v>0.01</v>
      </c>
      <c r="C118" s="25">
        <v>0.02</v>
      </c>
      <c r="D118" s="31"/>
      <c r="E118" s="25">
        <v>0.03</v>
      </c>
      <c r="F118" s="31">
        <v>0.04</v>
      </c>
      <c r="G118" s="67">
        <v>0.006999999999999999</v>
      </c>
      <c r="H118" s="67">
        <v>0.02089587932303164</v>
      </c>
      <c r="I118" s="116">
        <f>Perustaulukko_V_S!M119</f>
        <v>0</v>
      </c>
      <c r="J118" s="116">
        <f>Perustaulukko_Aland!H119</f>
        <v>0.15789473684210528</v>
      </c>
      <c r="K118" s="145">
        <v>0.15810359231411864</v>
      </c>
      <c r="L118" s="143">
        <v>0.30006793459110986</v>
      </c>
    </row>
    <row r="119" spans="1:12" ht="12.75">
      <c r="A119" s="1" t="s">
        <v>131</v>
      </c>
      <c r="B119" s="36">
        <v>90.6</v>
      </c>
      <c r="C119" s="25">
        <v>44.43</v>
      </c>
      <c r="D119" s="32">
        <v>15.29</v>
      </c>
      <c r="E119" s="25">
        <v>13.13</v>
      </c>
      <c r="F119" s="31">
        <v>15.94</v>
      </c>
      <c r="G119" s="67">
        <v>37.92022732626619</v>
      </c>
      <c r="H119" s="67">
        <v>40.46591106903463</v>
      </c>
      <c r="I119" s="116">
        <f>Perustaulukko_V_S!M120</f>
        <v>44.048860420080445</v>
      </c>
      <c r="J119" s="116">
        <f>Perustaulukko_Aland!H120</f>
        <v>75.78947368421053</v>
      </c>
      <c r="K119" s="145">
        <v>57.76161749754128</v>
      </c>
      <c r="L119" s="143">
        <v>35.675902200498186</v>
      </c>
    </row>
    <row r="120" spans="1:12" ht="12.75">
      <c r="A120" s="1" t="s">
        <v>132</v>
      </c>
      <c r="B120" s="35">
        <v>0.25</v>
      </c>
      <c r="C120" s="25">
        <v>0.05</v>
      </c>
      <c r="D120" s="31">
        <v>0.03</v>
      </c>
      <c r="E120" s="25">
        <v>0.02</v>
      </c>
      <c r="F120" s="31"/>
      <c r="G120" s="67">
        <v>0.004</v>
      </c>
      <c r="H120" s="67">
        <v>0.00919793966151582</v>
      </c>
      <c r="I120" s="116">
        <f>Perustaulukko_V_S!M121</f>
        <v>0</v>
      </c>
      <c r="J120" s="116">
        <f>Perustaulukko_Aland!H121</f>
        <v>0</v>
      </c>
      <c r="K120" s="145">
        <v>0.03954330270119744</v>
      </c>
      <c r="L120" s="143">
        <v>0.008818342151675485</v>
      </c>
    </row>
    <row r="121" spans="1:12" ht="12.75">
      <c r="A121" s="1" t="s">
        <v>133</v>
      </c>
      <c r="B121" s="35">
        <v>47.42</v>
      </c>
      <c r="C121" s="25">
        <v>53.63</v>
      </c>
      <c r="D121" s="32">
        <v>40.11</v>
      </c>
      <c r="E121" s="25">
        <v>41.99</v>
      </c>
      <c r="F121" s="31">
        <v>24.56</v>
      </c>
      <c r="G121" s="67">
        <v>23.514391048292115</v>
      </c>
      <c r="H121" s="67">
        <v>29.88316734981275</v>
      </c>
      <c r="I121" s="116">
        <f>Perustaulukko_V_S!M122</f>
        <v>25.681513481304933</v>
      </c>
      <c r="J121" s="116">
        <f>Perustaulukko_Aland!H122</f>
        <v>45.684210526315795</v>
      </c>
      <c r="K121" s="145">
        <v>36.89498033991627</v>
      </c>
      <c r="L121" s="143">
        <v>38.62516549073111</v>
      </c>
    </row>
    <row r="122" spans="1:12" ht="12.75">
      <c r="A122" s="1" t="s">
        <v>134</v>
      </c>
      <c r="B122" s="35">
        <v>0.03</v>
      </c>
      <c r="C122" s="25">
        <v>0.18</v>
      </c>
      <c r="D122" s="31">
        <v>0.28</v>
      </c>
      <c r="E122" s="25">
        <v>0.75</v>
      </c>
      <c r="F122" s="32">
        <v>0.9</v>
      </c>
      <c r="G122" s="67">
        <v>2.4040471142520614</v>
      </c>
      <c r="H122" s="67">
        <v>4.6726645300405165</v>
      </c>
      <c r="I122" s="116">
        <f>Perustaulukko_V_S!M123</f>
        <v>7.969611202145092</v>
      </c>
      <c r="J122" s="116">
        <f>Perustaulukko_Aland!H123</f>
        <v>2.947368421052632</v>
      </c>
      <c r="K122" s="145">
        <v>6.206463741191611</v>
      </c>
      <c r="L122" s="143">
        <v>5.9863858327719095</v>
      </c>
    </row>
    <row r="123" spans="1:12" ht="12.75">
      <c r="A123" s="1" t="s">
        <v>135</v>
      </c>
      <c r="B123" s="36">
        <v>2.5</v>
      </c>
      <c r="C123" s="28">
        <v>1.02</v>
      </c>
      <c r="D123" s="31">
        <v>0.46</v>
      </c>
      <c r="E123" s="25">
        <v>0.13</v>
      </c>
      <c r="F123" s="31">
        <v>0.01</v>
      </c>
      <c r="G123" s="67">
        <v>0.099</v>
      </c>
      <c r="H123" s="67">
        <v>0.2600800340973669</v>
      </c>
      <c r="I123" s="116">
        <f>Perustaulukko_V_S!M124</f>
        <v>0.9235811112766275</v>
      </c>
      <c r="J123" s="116">
        <f>Perustaulukko_Aland!H124</f>
        <v>0.21052631578947373</v>
      </c>
      <c r="K123" s="145">
        <v>1.0526315789473686</v>
      </c>
      <c r="L123" s="143">
        <v>0.7761973354230501</v>
      </c>
    </row>
    <row r="124" spans="1:12" ht="12.75">
      <c r="A124" s="1" t="s">
        <v>136</v>
      </c>
      <c r="B124" s="35">
        <v>27.78</v>
      </c>
      <c r="C124" s="25">
        <v>43.99</v>
      </c>
      <c r="D124" s="32">
        <v>62.92</v>
      </c>
      <c r="E124" s="28">
        <v>37.8</v>
      </c>
      <c r="F124" s="32">
        <v>16.8</v>
      </c>
      <c r="G124" s="67">
        <v>10.316457008244994</v>
      </c>
      <c r="H124" s="67">
        <v>13.037997023972558</v>
      </c>
      <c r="I124" s="116">
        <f>Perustaulukko_V_S!M125</f>
        <v>9.682705198867868</v>
      </c>
      <c r="J124" s="116">
        <f>Perustaulukko_Aland!H125</f>
        <v>9.157894736842106</v>
      </c>
      <c r="K124" s="145">
        <v>10.71358448509838</v>
      </c>
      <c r="L124" s="143">
        <v>8.758215810249197</v>
      </c>
    </row>
    <row r="125" spans="1:12" ht="12.75">
      <c r="A125" s="1" t="s">
        <v>137</v>
      </c>
      <c r="B125" s="35"/>
      <c r="C125" s="25">
        <v>0.02</v>
      </c>
      <c r="D125" s="31"/>
      <c r="E125" s="25">
        <v>0.14</v>
      </c>
      <c r="F125" s="31">
        <v>0.09</v>
      </c>
      <c r="G125" s="67">
        <v>2.496676089517079</v>
      </c>
      <c r="H125" s="67">
        <v>22.407807044614692</v>
      </c>
      <c r="I125" s="116">
        <f>Perustaulukko_V_S!M126</f>
        <v>39.01385371666915</v>
      </c>
      <c r="J125" s="116">
        <f>Perustaulukko_Aland!H126</f>
        <v>40.631578947368425</v>
      </c>
      <c r="K125" s="145">
        <v>44.724693029560825</v>
      </c>
      <c r="L125" s="143">
        <v>38.51803931185924</v>
      </c>
    </row>
    <row r="126" spans="1:12" ht="12.75">
      <c r="A126" s="1" t="s">
        <v>138</v>
      </c>
      <c r="B126" s="35">
        <v>0.56</v>
      </c>
      <c r="C126" s="25">
        <v>1.74</v>
      </c>
      <c r="D126" s="31">
        <v>0.97</v>
      </c>
      <c r="E126" s="25">
        <v>1.25</v>
      </c>
      <c r="F126" s="32">
        <v>0.44</v>
      </c>
      <c r="G126" s="67">
        <v>0.33453121319199053</v>
      </c>
      <c r="H126" s="67">
        <v>0.7813814634784719</v>
      </c>
      <c r="I126" s="116">
        <f>Perustaulukko_V_S!M127</f>
        <v>0.38730820795471477</v>
      </c>
      <c r="J126" s="116">
        <f>Perustaulukko_Aland!H127</f>
        <v>4.789473684210527</v>
      </c>
      <c r="K126" s="145">
        <v>6.266467054097091</v>
      </c>
      <c r="L126" s="143">
        <v>4.9296740736982265</v>
      </c>
    </row>
    <row r="127" spans="1:12" ht="12.75">
      <c r="A127" s="1" t="s">
        <v>139</v>
      </c>
      <c r="B127" s="35">
        <v>0.53</v>
      </c>
      <c r="C127" s="25">
        <v>1.94</v>
      </c>
      <c r="D127" s="32">
        <v>1.7</v>
      </c>
      <c r="E127" s="25">
        <v>1.31</v>
      </c>
      <c r="F127" s="31">
        <v>0.75</v>
      </c>
      <c r="G127" s="67">
        <v>0.3024723203769141</v>
      </c>
      <c r="H127" s="67">
        <v>3.053998092835136</v>
      </c>
      <c r="I127" s="116">
        <f>Perustaulukko_V_S!M128</f>
        <v>0.11917175629375838</v>
      </c>
      <c r="J127" s="116">
        <f>Perustaulukko_Aland!H128</f>
        <v>0.15789473684210528</v>
      </c>
      <c r="K127" s="145">
        <v>1.2318886587806759</v>
      </c>
      <c r="L127" s="143">
        <v>1.2366444634247868</v>
      </c>
    </row>
    <row r="128" spans="1:12" ht="12.75">
      <c r="A128" s="1" t="s">
        <v>140</v>
      </c>
      <c r="B128" s="35">
        <v>0.11</v>
      </c>
      <c r="C128" s="25"/>
      <c r="D128" s="31"/>
      <c r="E128" s="25">
        <v>0.01</v>
      </c>
      <c r="F128" s="32">
        <v>0.03</v>
      </c>
      <c r="G128" s="67"/>
      <c r="H128" s="67">
        <v>0.018933685067842775</v>
      </c>
      <c r="I128" s="116">
        <f>Perustaulukko_V_S!M129</f>
        <v>0</v>
      </c>
      <c r="J128" s="116">
        <f>Perustaulukko_Aland!H129</f>
        <v>0.6842105263157896</v>
      </c>
      <c r="K128" s="145">
        <v>0.05270119743803955</v>
      </c>
      <c r="L128" s="143">
        <v>0.08818342151675485</v>
      </c>
    </row>
    <row r="129" spans="1:12" ht="12.75">
      <c r="A129" s="1" t="s">
        <v>141</v>
      </c>
      <c r="B129" s="35">
        <v>7.38</v>
      </c>
      <c r="C129" s="25">
        <v>3.47</v>
      </c>
      <c r="D129" s="31">
        <v>5.97</v>
      </c>
      <c r="E129" s="25">
        <v>17.45</v>
      </c>
      <c r="F129" s="31">
        <v>34.78</v>
      </c>
      <c r="G129" s="67">
        <v>69.49336395759717</v>
      </c>
      <c r="H129" s="67">
        <v>44.16957761088718</v>
      </c>
      <c r="I129" s="116">
        <f>Perustaulukko_V_S!M130</f>
        <v>54.476389095784306</v>
      </c>
      <c r="J129" s="116">
        <f>Perustaulukko_Aland!H130</f>
        <v>58.36842105263159</v>
      </c>
      <c r="K129" s="145">
        <v>73.14380902828313</v>
      </c>
      <c r="L129" s="143">
        <v>124.93499702609984</v>
      </c>
    </row>
    <row r="130" spans="1:12" ht="12.75">
      <c r="A130" s="1" t="s">
        <v>142</v>
      </c>
      <c r="B130" s="35">
        <v>1.01</v>
      </c>
      <c r="C130" s="25">
        <v>1.17</v>
      </c>
      <c r="D130" s="31">
        <v>0.42</v>
      </c>
      <c r="E130" s="28">
        <v>0.3</v>
      </c>
      <c r="F130" s="31">
        <v>0.74</v>
      </c>
      <c r="G130" s="67">
        <v>1.4537926972909305</v>
      </c>
      <c r="H130" s="67">
        <v>2.3381191117679125</v>
      </c>
      <c r="I130" s="116">
        <f>Perustaulukko_V_S!M131</f>
        <v>1.1917175629375838</v>
      </c>
      <c r="J130" s="116">
        <f>Perustaulukko_Aland!H131</f>
        <v>1.210526315789474</v>
      </c>
      <c r="K130" s="145">
        <v>1.9704601363112986</v>
      </c>
      <c r="L130" s="143">
        <v>1.618092964212659</v>
      </c>
    </row>
    <row r="131" spans="1:12" ht="12.75">
      <c r="A131" s="1" t="s">
        <v>143</v>
      </c>
      <c r="B131" s="35">
        <v>27.38</v>
      </c>
      <c r="C131" s="25">
        <v>3.55</v>
      </c>
      <c r="D131" s="31">
        <v>4.02</v>
      </c>
      <c r="E131" s="25">
        <v>3.81</v>
      </c>
      <c r="F131" s="31">
        <v>7.25</v>
      </c>
      <c r="G131" s="67">
        <v>10.572916372202593</v>
      </c>
      <c r="H131" s="67">
        <v>10.599802776241013</v>
      </c>
      <c r="I131" s="116">
        <f>Perustaulukko_V_S!M132</f>
        <v>0.8788917026664681</v>
      </c>
      <c r="J131" s="116">
        <f>Perustaulukko_Aland!H132</f>
        <v>16.789473684210527</v>
      </c>
      <c r="K131" s="145">
        <v>25.49066719067841</v>
      </c>
      <c r="L131" s="143">
        <v>25.96413560984685</v>
      </c>
    </row>
    <row r="132" spans="1:12" ht="12.75">
      <c r="A132" s="1" t="s">
        <v>144</v>
      </c>
      <c r="B132" s="35">
        <v>0.25</v>
      </c>
      <c r="C132" s="25">
        <v>0.45</v>
      </c>
      <c r="D132" s="31">
        <v>0.11</v>
      </c>
      <c r="E132" s="25">
        <v>4.73</v>
      </c>
      <c r="F132" s="31">
        <v>0.36</v>
      </c>
      <c r="G132" s="67">
        <v>0.03241696113074204</v>
      </c>
      <c r="H132" s="67"/>
      <c r="I132" s="116">
        <f>Perustaulukko_V_S!M133</f>
        <v>0.044689408610159395</v>
      </c>
      <c r="J132" s="116">
        <f>Perustaulukko_Aland!H133</f>
        <v>0.05263157894736843</v>
      </c>
      <c r="K132" s="145">
        <v>0</v>
      </c>
      <c r="L132" s="143">
        <v>0.008818342151675485</v>
      </c>
    </row>
    <row r="133" spans="1:12" ht="12.75">
      <c r="A133" s="1" t="s">
        <v>145</v>
      </c>
      <c r="B133" s="35">
        <v>0.16</v>
      </c>
      <c r="C133" s="25">
        <v>0.07</v>
      </c>
      <c r="D133" s="31">
        <v>0.07</v>
      </c>
      <c r="E133" s="25">
        <v>0.23</v>
      </c>
      <c r="F133" s="31">
        <v>0.06</v>
      </c>
      <c r="G133" s="67">
        <v>0.061</v>
      </c>
      <c r="H133" s="67"/>
      <c r="I133" s="116">
        <f>Perustaulukko_V_S!M134</f>
        <v>0</v>
      </c>
      <c r="J133" s="116">
        <f>Perustaulukko_Aland!H134</f>
        <v>0</v>
      </c>
      <c r="K133" s="145">
        <v>0</v>
      </c>
      <c r="L133" s="143">
        <v>0.01775883502042266</v>
      </c>
    </row>
    <row r="134" spans="1:12" ht="12.75">
      <c r="A134" s="1" t="s">
        <v>146</v>
      </c>
      <c r="B134" s="35">
        <v>55.41</v>
      </c>
      <c r="C134" s="25">
        <v>7.07</v>
      </c>
      <c r="D134" s="32">
        <v>16.46</v>
      </c>
      <c r="E134" s="25">
        <v>19.06</v>
      </c>
      <c r="F134" s="31">
        <v>10.91</v>
      </c>
      <c r="G134" s="67">
        <v>14.193605418138986</v>
      </c>
      <c r="H134" s="67">
        <v>21.698869624615337</v>
      </c>
      <c r="I134" s="116">
        <f>Perustaulukko_V_S!M135</f>
        <v>5.392521972292567</v>
      </c>
      <c r="J134" s="116">
        <f>Perustaulukko_Aland!H135</f>
        <v>12.105263157894738</v>
      </c>
      <c r="K134" s="145">
        <v>20.53739610821881</v>
      </c>
      <c r="L134" s="143">
        <v>19.020078759023885</v>
      </c>
    </row>
    <row r="135" spans="1:12" ht="12.75">
      <c r="A135" s="1" t="s">
        <v>147</v>
      </c>
      <c r="B135" s="35">
        <v>0.04</v>
      </c>
      <c r="C135" s="25">
        <v>0.01</v>
      </c>
      <c r="D135" s="31">
        <v>0.03</v>
      </c>
      <c r="E135" s="25">
        <v>0.05</v>
      </c>
      <c r="F135" s="31">
        <v>0.03</v>
      </c>
      <c r="G135" s="67">
        <v>0.015472320376914015</v>
      </c>
      <c r="H135" s="67">
        <v>0.08576262994376625</v>
      </c>
      <c r="I135" s="116">
        <f>Perustaulukko_V_S!M136</f>
        <v>0.014896469536719798</v>
      </c>
      <c r="J135" s="116">
        <f>Perustaulukko_Aland!H136</f>
        <v>0</v>
      </c>
      <c r="K135" s="145">
        <v>0.05277081592871067</v>
      </c>
      <c r="L135" s="143">
        <v>0.07060781257193972</v>
      </c>
    </row>
    <row r="136" spans="1:12" ht="12.75">
      <c r="A136" s="1" t="s">
        <v>204</v>
      </c>
      <c r="B136" s="35">
        <v>0.04</v>
      </c>
      <c r="C136" s="25"/>
      <c r="D136" s="31"/>
      <c r="E136" s="25"/>
      <c r="F136" s="31"/>
      <c r="G136" s="67"/>
      <c r="H136" s="67"/>
      <c r="I136" s="116">
        <f>Perustaulukko_V_S!M137</f>
        <v>0</v>
      </c>
      <c r="J136" s="116">
        <f>Perustaulukko_Aland!H137</f>
        <v>0</v>
      </c>
      <c r="K136" s="145">
        <v>0.013157894736842108</v>
      </c>
      <c r="L136" s="143">
        <v>0</v>
      </c>
    </row>
    <row r="137" spans="1:12" ht="12.75">
      <c r="A137" s="1" t="s">
        <v>148</v>
      </c>
      <c r="B137" s="35">
        <v>2.07</v>
      </c>
      <c r="C137" s="25">
        <v>1.51</v>
      </c>
      <c r="D137" s="31">
        <v>0.99</v>
      </c>
      <c r="E137" s="25">
        <v>0.51</v>
      </c>
      <c r="F137" s="32">
        <v>1.2</v>
      </c>
      <c r="G137" s="67">
        <v>1.4846042402826858</v>
      </c>
      <c r="H137" s="67">
        <v>0.6144021339220014</v>
      </c>
      <c r="I137" s="116">
        <f>Perustaulukko_V_S!M138</f>
        <v>0.4171011470281544</v>
      </c>
      <c r="J137" s="116">
        <f>Perustaulukko_Aland!H138</f>
        <v>0</v>
      </c>
      <c r="K137" s="145">
        <v>3.4859370648844332</v>
      </c>
      <c r="L137" s="143">
        <v>6.605304723756155</v>
      </c>
    </row>
    <row r="138" spans="1:12" ht="12.75">
      <c r="A138" s="1" t="s">
        <v>149</v>
      </c>
      <c r="B138" s="35">
        <v>2.24</v>
      </c>
      <c r="C138" s="25">
        <v>1.56</v>
      </c>
      <c r="D138" s="31">
        <v>1.05</v>
      </c>
      <c r="E138" s="25">
        <v>0.88</v>
      </c>
      <c r="F138" s="31">
        <v>2.62</v>
      </c>
      <c r="G138" s="67">
        <v>2.0387338044758545</v>
      </c>
      <c r="H138" s="67">
        <v>0.6866822266743107</v>
      </c>
      <c r="I138" s="116">
        <f>Perustaulukko_V_S!M139</f>
        <v>0.5213764337851929</v>
      </c>
      <c r="J138" s="116">
        <f>Perustaulukko_Aland!H139</f>
        <v>0</v>
      </c>
      <c r="K138" s="145">
        <v>1.0005093239818306</v>
      </c>
      <c r="L138" s="143">
        <v>1.1649983697577377</v>
      </c>
    </row>
    <row r="139" spans="1:12" ht="12.75">
      <c r="A139" s="1" t="s">
        <v>150</v>
      </c>
      <c r="B139" s="35">
        <v>0.12</v>
      </c>
      <c r="C139" s="25"/>
      <c r="D139" s="31">
        <v>0.08</v>
      </c>
      <c r="E139" s="25">
        <v>0.14</v>
      </c>
      <c r="F139" s="31">
        <v>0.05</v>
      </c>
      <c r="G139" s="67">
        <v>0.020999999999999998</v>
      </c>
      <c r="H139" s="67">
        <v>0.21539247829815916</v>
      </c>
      <c r="I139" s="116">
        <f>Perustaulukko_V_S!M140</f>
        <v>0.029792939073439596</v>
      </c>
      <c r="J139" s="116">
        <f>Perustaulukko_Aland!H140</f>
        <v>0.6315789473684211</v>
      </c>
      <c r="K139" s="145">
        <v>2.0476926718619795</v>
      </c>
      <c r="L139" s="143">
        <v>1.3352341864151491</v>
      </c>
    </row>
    <row r="140" spans="1:12" ht="12.75">
      <c r="A140" s="1" t="s">
        <v>151</v>
      </c>
      <c r="B140" s="36">
        <v>0.5</v>
      </c>
      <c r="C140" s="25">
        <v>0.13</v>
      </c>
      <c r="D140" s="31">
        <v>0.29</v>
      </c>
      <c r="E140" s="25">
        <v>0.12</v>
      </c>
      <c r="F140" s="31">
        <v>0.06</v>
      </c>
      <c r="G140" s="67">
        <v>0.05747232037691402</v>
      </c>
      <c r="H140" s="67">
        <v>0.05179175864606328</v>
      </c>
      <c r="I140" s="116">
        <f>Perustaulukko_V_S!M141</f>
        <v>0</v>
      </c>
      <c r="J140" s="116">
        <f>Perustaulukko_Aland!H141</f>
        <v>0</v>
      </c>
      <c r="K140" s="145">
        <v>0.10526315789473686</v>
      </c>
      <c r="L140" s="143">
        <v>0.45285029302077784</v>
      </c>
    </row>
    <row r="141" spans="1:12" ht="12.75">
      <c r="A141" s="1" t="s">
        <v>152</v>
      </c>
      <c r="B141" s="35">
        <v>16.38</v>
      </c>
      <c r="C141" s="28">
        <v>11.5</v>
      </c>
      <c r="D141" s="32">
        <v>16.05</v>
      </c>
      <c r="E141" s="25">
        <v>18.07</v>
      </c>
      <c r="F141" s="32">
        <v>15.9</v>
      </c>
      <c r="G141" s="67">
        <v>10.701090694935218</v>
      </c>
      <c r="H141" s="67">
        <v>13.823618712348384</v>
      </c>
      <c r="I141" s="116">
        <f>Perustaulukko_V_S!M142</f>
        <v>5.392521972292567</v>
      </c>
      <c r="J141" s="116">
        <f>Perustaulukko_Aland!H142</f>
        <v>15.894736842105265</v>
      </c>
      <c r="K141" s="145">
        <v>28.063559975828998</v>
      </c>
      <c r="L141" s="143">
        <v>17.09315119721797</v>
      </c>
    </row>
    <row r="142" spans="1:12" ht="12.75">
      <c r="A142" s="1" t="s">
        <v>153</v>
      </c>
      <c r="B142" s="35"/>
      <c r="C142" s="25">
        <v>0.11</v>
      </c>
      <c r="D142" s="31">
        <v>0.01</v>
      </c>
      <c r="E142" s="25">
        <v>0.13</v>
      </c>
      <c r="F142" s="31">
        <v>0.03</v>
      </c>
      <c r="G142" s="67"/>
      <c r="H142" s="67">
        <v>0.05848969830757911</v>
      </c>
      <c r="I142" s="116">
        <f>Perustaulukko_V_S!M143</f>
        <v>0</v>
      </c>
      <c r="J142" s="116">
        <f>Perustaulukko_Aland!H143</f>
        <v>0</v>
      </c>
      <c r="K142" s="145">
        <v>0</v>
      </c>
      <c r="L142" s="143">
        <v>0</v>
      </c>
    </row>
    <row r="143" spans="1:12" ht="12.75">
      <c r="A143" s="1" t="s">
        <v>341</v>
      </c>
      <c r="B143" s="35"/>
      <c r="C143" s="25"/>
      <c r="D143" s="31"/>
      <c r="E143" s="25"/>
      <c r="F143" s="31"/>
      <c r="G143" s="67"/>
      <c r="H143" s="67"/>
      <c r="I143" s="116">
        <f>Perustaulukko_V_S!M144</f>
        <v>0</v>
      </c>
      <c r="J143" s="116">
        <f>Perustaulukko_Aland!H144</f>
        <v>0</v>
      </c>
      <c r="K143" s="145">
        <v>0</v>
      </c>
      <c r="L143" s="143">
        <v>0</v>
      </c>
    </row>
    <row r="144" spans="1:12" ht="12.75">
      <c r="A144" s="1" t="s">
        <v>154</v>
      </c>
      <c r="B144" s="35">
        <v>45.28</v>
      </c>
      <c r="C144" s="25">
        <v>65.21</v>
      </c>
      <c r="D144" s="32">
        <v>75.44</v>
      </c>
      <c r="E144" s="25">
        <v>78.62</v>
      </c>
      <c r="F144" s="31">
        <v>49.23</v>
      </c>
      <c r="G144" s="67">
        <v>50.732658421672554</v>
      </c>
      <c r="H144" s="67">
        <v>63.63375856598423</v>
      </c>
      <c r="I144" s="116">
        <f>Perustaulukko_V_S!M145</f>
        <v>38.6712349173246</v>
      </c>
      <c r="J144" s="116">
        <f>Perustaulukko_Aland!H145</f>
        <v>69.5263157894737</v>
      </c>
      <c r="K144" s="145">
        <v>149.6729059596247</v>
      </c>
      <c r="L144" s="143">
        <v>148.06779646683748</v>
      </c>
    </row>
    <row r="145" spans="1:12" ht="13.5" thickBot="1">
      <c r="A145" s="1" t="s">
        <v>155</v>
      </c>
      <c r="B145" s="37">
        <v>0.01</v>
      </c>
      <c r="C145" s="29">
        <v>0.05</v>
      </c>
      <c r="D145" s="33">
        <v>0.01</v>
      </c>
      <c r="E145" s="29">
        <v>0.08</v>
      </c>
      <c r="F145" s="33">
        <v>0.16</v>
      </c>
      <c r="G145" s="68">
        <v>0.08325088339222617</v>
      </c>
      <c r="H145" s="68"/>
      <c r="I145" s="165">
        <f>Perustaulukko_V_S!M146</f>
        <v>0.014896469536719798</v>
      </c>
      <c r="J145" s="166">
        <f>Perustaulukko_Aland!H146</f>
        <v>0</v>
      </c>
      <c r="K145" s="167">
        <v>0.039704534229672336</v>
      </c>
      <c r="L145" s="144">
        <v>0.09706283902696618</v>
      </c>
    </row>
    <row r="146" spans="1:12" ht="12.75">
      <c r="A146" s="1" t="s">
        <v>156</v>
      </c>
      <c r="B146" s="19">
        <f aca="true" t="shared" si="0" ref="B146:H146">SUM(B4:B145)</f>
        <v>535.26</v>
      </c>
      <c r="C146" s="19">
        <f t="shared" si="0"/>
        <v>397.12000000000006</v>
      </c>
      <c r="D146" s="19">
        <f t="shared" si="0"/>
        <v>387.50000000000006</v>
      </c>
      <c r="E146" s="19">
        <f t="shared" si="0"/>
        <v>462.73</v>
      </c>
      <c r="F146" s="19">
        <f t="shared" si="0"/>
        <v>454.55000000000007</v>
      </c>
      <c r="G146" s="19">
        <f t="shared" si="0"/>
        <v>530.6337470971358</v>
      </c>
      <c r="H146" s="19">
        <f t="shared" si="0"/>
        <v>552.4141619403943</v>
      </c>
      <c r="I146" s="78">
        <f>Perustaulukko_V_S!M147</f>
        <v>575.6740652465367</v>
      </c>
      <c r="J146" s="78">
        <f>Perustaulukko_Aland!H147</f>
        <v>2008.1578947368423</v>
      </c>
      <c r="K146" s="117">
        <v>2599.397828170141</v>
      </c>
      <c r="L146" s="117">
        <v>1658.4554182769425</v>
      </c>
    </row>
    <row r="147" spans="1:12" ht="12.75">
      <c r="A147" s="1" t="s">
        <v>157</v>
      </c>
      <c r="B147" s="21"/>
      <c r="C147" s="21"/>
      <c r="D147" s="21"/>
      <c r="E147" s="21"/>
      <c r="F147" s="21"/>
      <c r="G147" s="21"/>
      <c r="H147" s="21"/>
      <c r="I147" s="78">
        <f>Perustaulukko_V_S!M148</f>
        <v>82</v>
      </c>
      <c r="J147" s="78">
        <f>Perustaulukko_Aland!H148</f>
        <v>78</v>
      </c>
      <c r="K147" s="49">
        <v>108</v>
      </c>
      <c r="L147" s="56">
        <v>116</v>
      </c>
    </row>
    <row r="148" ht="12.75">
      <c r="L148" s="5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2"/>
  <sheetViews>
    <sheetView workbookViewId="0" topLeftCell="A1">
      <selection activeCell="F19" sqref="F19"/>
    </sheetView>
  </sheetViews>
  <sheetFormatPr defaultColWidth="9.140625" defaultRowHeight="12.75"/>
  <cols>
    <col min="1" max="1" width="29.57421875" style="0" customWidth="1"/>
  </cols>
  <sheetData>
    <row r="1" spans="1:12" ht="12.75">
      <c r="A1" s="97" t="s">
        <v>158</v>
      </c>
      <c r="B1" s="97" t="s">
        <v>159</v>
      </c>
      <c r="C1" s="71"/>
      <c r="D1" s="71"/>
      <c r="H1" s="160" t="s">
        <v>188</v>
      </c>
      <c r="I1" s="162"/>
      <c r="J1" s="162"/>
      <c r="K1" s="162"/>
      <c r="L1" s="162"/>
    </row>
    <row r="2" spans="1:12" s="71" customFormat="1" ht="12.75">
      <c r="A2" s="1" t="s">
        <v>271</v>
      </c>
      <c r="B2" s="1" t="s">
        <v>272</v>
      </c>
      <c r="H2" s="160" t="s">
        <v>190</v>
      </c>
      <c r="I2" s="160"/>
      <c r="J2" s="160"/>
      <c r="K2" s="160"/>
      <c r="L2" s="160"/>
    </row>
    <row r="3" spans="1:12" s="1" customFormat="1" ht="12.75">
      <c r="A3" s="1" t="s">
        <v>302</v>
      </c>
      <c r="B3" s="1" t="s">
        <v>369</v>
      </c>
      <c r="C3" s="71"/>
      <c r="D3" s="71"/>
      <c r="H3" s="160" t="s">
        <v>189</v>
      </c>
      <c r="I3" s="97"/>
      <c r="J3" s="97"/>
      <c r="K3" s="97"/>
      <c r="L3" s="97"/>
    </row>
    <row r="4" spans="1:4" s="1" customFormat="1" ht="12.75">
      <c r="A4" s="1" t="s">
        <v>253</v>
      </c>
      <c r="B4" s="1" t="s">
        <v>374</v>
      </c>
      <c r="C4" s="71"/>
      <c r="D4" s="71"/>
    </row>
    <row r="5" spans="1:4" s="1" customFormat="1" ht="12.75">
      <c r="A5" s="1" t="s">
        <v>355</v>
      </c>
      <c r="B5" s="1" t="s">
        <v>383</v>
      </c>
      <c r="C5" s="71"/>
      <c r="D5" s="71"/>
    </row>
    <row r="6" spans="1:4" s="1" customFormat="1" ht="12.75">
      <c r="A6" s="1" t="s">
        <v>160</v>
      </c>
      <c r="B6" s="1" t="s">
        <v>193</v>
      </c>
      <c r="C6" s="71"/>
      <c r="D6" s="71"/>
    </row>
    <row r="7" spans="1:4" s="1" customFormat="1" ht="12.75">
      <c r="A7" s="1" t="s">
        <v>262</v>
      </c>
      <c r="B7" s="1" t="s">
        <v>378</v>
      </c>
      <c r="C7" s="71"/>
      <c r="D7" s="71"/>
    </row>
    <row r="8" spans="1:4" s="1" customFormat="1" ht="12.75">
      <c r="A8" s="1" t="s">
        <v>405</v>
      </c>
      <c r="B8" s="1" t="s">
        <v>406</v>
      </c>
      <c r="C8" s="71"/>
      <c r="D8" s="71"/>
    </row>
    <row r="9" spans="1:4" s="1" customFormat="1" ht="12.75">
      <c r="A9" s="1" t="s">
        <v>305</v>
      </c>
      <c r="B9" s="1" t="s">
        <v>375</v>
      </c>
      <c r="C9" s="71"/>
      <c r="D9" s="71"/>
    </row>
    <row r="10" spans="1:4" s="1" customFormat="1" ht="12.75">
      <c r="A10" s="1" t="s">
        <v>161</v>
      </c>
      <c r="B10" s="1" t="s">
        <v>183</v>
      </c>
      <c r="C10" s="71"/>
      <c r="D10" s="71"/>
    </row>
    <row r="11" spans="1:4" s="1" customFormat="1" ht="12.75">
      <c r="A11" s="1" t="s">
        <v>257</v>
      </c>
      <c r="B11" s="1" t="s">
        <v>258</v>
      </c>
      <c r="C11" s="71"/>
      <c r="D11" s="71"/>
    </row>
    <row r="12" spans="1:12" s="1" customFormat="1" ht="12.75">
      <c r="A12" s="1" t="s">
        <v>162</v>
      </c>
      <c r="B12" s="1" t="s">
        <v>288</v>
      </c>
      <c r="C12" s="71"/>
      <c r="D12" s="71"/>
      <c r="I12" s="169"/>
      <c r="J12" s="169"/>
      <c r="K12" s="169"/>
      <c r="L12" s="169"/>
    </row>
    <row r="13" spans="1:12" s="1" customFormat="1" ht="12.75">
      <c r="A13" s="1" t="s">
        <v>320</v>
      </c>
      <c r="B13" s="1" t="s">
        <v>419</v>
      </c>
      <c r="C13" s="71"/>
      <c r="D13" s="71"/>
      <c r="I13" s="169"/>
      <c r="J13" s="169"/>
      <c r="K13" s="169"/>
      <c r="L13" s="169"/>
    </row>
    <row r="14" spans="1:12" s="71" customFormat="1" ht="12.75">
      <c r="A14" s="1" t="s">
        <v>163</v>
      </c>
      <c r="B14" s="1" t="s">
        <v>249</v>
      </c>
      <c r="I14" s="161"/>
      <c r="J14" s="161"/>
      <c r="K14" s="161"/>
      <c r="L14" s="161"/>
    </row>
    <row r="15" spans="1:4" s="1" customFormat="1" ht="12.75">
      <c r="A15" s="1" t="s">
        <v>195</v>
      </c>
      <c r="B15" s="1" t="s">
        <v>250</v>
      </c>
      <c r="C15" s="71"/>
      <c r="D15" s="71"/>
    </row>
    <row r="16" spans="1:4" s="1" customFormat="1" ht="12.75">
      <c r="A16" s="1" t="s">
        <v>164</v>
      </c>
      <c r="B16" s="1" t="s">
        <v>322</v>
      </c>
      <c r="C16" s="71"/>
      <c r="D16" s="71"/>
    </row>
    <row r="17" spans="1:4" s="1" customFormat="1" ht="12.75">
      <c r="A17" s="1" t="s">
        <v>314</v>
      </c>
      <c r="B17" s="1" t="s">
        <v>299</v>
      </c>
      <c r="C17" s="71"/>
      <c r="D17" s="71"/>
    </row>
    <row r="18" spans="1:4" s="1" customFormat="1" ht="12.75">
      <c r="A18" s="1" t="s">
        <v>381</v>
      </c>
      <c r="B18" s="1" t="s">
        <v>382</v>
      </c>
      <c r="C18" s="71"/>
      <c r="D18" s="71"/>
    </row>
    <row r="19" spans="1:2" s="71" customFormat="1" ht="12.75">
      <c r="A19" s="1" t="s">
        <v>273</v>
      </c>
      <c r="B19" s="1" t="s">
        <v>272</v>
      </c>
    </row>
    <row r="20" spans="1:4" s="1" customFormat="1" ht="12.75">
      <c r="A20" s="1" t="s">
        <v>165</v>
      </c>
      <c r="B20" s="1" t="s">
        <v>376</v>
      </c>
      <c r="C20" s="71"/>
      <c r="D20" s="71"/>
    </row>
    <row r="21" spans="1:4" s="1" customFormat="1" ht="12.75">
      <c r="A21" s="1" t="s">
        <v>218</v>
      </c>
      <c r="B21" s="1" t="s">
        <v>284</v>
      </c>
      <c r="C21" s="71"/>
      <c r="D21" s="71"/>
    </row>
    <row r="22" spans="1:4" s="1" customFormat="1" ht="12.75">
      <c r="A22" s="1" t="s">
        <v>166</v>
      </c>
      <c r="B22" s="1" t="s">
        <v>408</v>
      </c>
      <c r="C22" s="71"/>
      <c r="D22" s="71"/>
    </row>
    <row r="23" spans="1:2" s="1" customFormat="1" ht="12.75">
      <c r="A23" s="1" t="s">
        <v>167</v>
      </c>
      <c r="B23" s="1" t="s">
        <v>414</v>
      </c>
    </row>
    <row r="24" spans="1:4" s="1" customFormat="1" ht="12.75">
      <c r="A24" s="1" t="s">
        <v>266</v>
      </c>
      <c r="B24" s="1" t="s">
        <v>410</v>
      </c>
      <c r="C24" s="71"/>
      <c r="D24" s="71"/>
    </row>
    <row r="25" spans="1:4" s="1" customFormat="1" ht="12.75">
      <c r="A25" s="1" t="s">
        <v>430</v>
      </c>
      <c r="B25" s="1" t="s">
        <v>429</v>
      </c>
      <c r="C25" s="71"/>
      <c r="D25" s="71"/>
    </row>
    <row r="26" spans="1:4" s="1" customFormat="1" ht="12.75">
      <c r="A26" s="1" t="s">
        <v>370</v>
      </c>
      <c r="B26" s="1" t="s">
        <v>371</v>
      </c>
      <c r="D26" s="71"/>
    </row>
    <row r="27" spans="1:2" s="1" customFormat="1" ht="12.75">
      <c r="A27" s="1" t="s">
        <v>202</v>
      </c>
      <c r="B27" s="1" t="s">
        <v>352</v>
      </c>
    </row>
    <row r="28" spans="1:2" s="1" customFormat="1" ht="12.75">
      <c r="A28" s="1" t="s">
        <v>438</v>
      </c>
      <c r="B28" s="1" t="s">
        <v>439</v>
      </c>
    </row>
    <row r="29" spans="1:4" s="1" customFormat="1" ht="12.75">
      <c r="A29" s="1" t="s">
        <v>334</v>
      </c>
      <c r="B29" s="1" t="s">
        <v>335</v>
      </c>
      <c r="C29" s="71"/>
      <c r="D29" s="71"/>
    </row>
    <row r="30" spans="1:4" s="1" customFormat="1" ht="12.75">
      <c r="A30" s="1" t="s">
        <v>457</v>
      </c>
      <c r="B30" s="1" t="s">
        <v>458</v>
      </c>
      <c r="C30" s="71"/>
      <c r="D30" s="71"/>
    </row>
    <row r="31" spans="1:4" s="1" customFormat="1" ht="12.75">
      <c r="A31" s="1" t="s">
        <v>392</v>
      </c>
      <c r="B31" s="1" t="s">
        <v>393</v>
      </c>
      <c r="C31" s="71"/>
      <c r="D31" s="71"/>
    </row>
    <row r="32" spans="1:4" s="1" customFormat="1" ht="12.75">
      <c r="A32" s="1" t="s">
        <v>168</v>
      </c>
      <c r="B32" s="1" t="s">
        <v>342</v>
      </c>
      <c r="D32" s="71"/>
    </row>
    <row r="33" spans="1:4" s="1" customFormat="1" ht="12.75">
      <c r="A33" s="1" t="s">
        <v>434</v>
      </c>
      <c r="B33" s="1" t="s">
        <v>435</v>
      </c>
      <c r="C33" s="71"/>
      <c r="D33" s="71"/>
    </row>
    <row r="34" spans="1:4" s="1" customFormat="1" ht="12.75">
      <c r="A34" s="1" t="s">
        <v>198</v>
      </c>
      <c r="B34" s="1" t="s">
        <v>251</v>
      </c>
      <c r="C34" s="71"/>
      <c r="D34" s="71"/>
    </row>
    <row r="35" spans="1:4" s="1" customFormat="1" ht="12.75">
      <c r="A35" s="1" t="s">
        <v>199</v>
      </c>
      <c r="B35" s="1" t="s">
        <v>251</v>
      </c>
      <c r="C35" s="71"/>
      <c r="D35" s="71"/>
    </row>
    <row r="36" spans="1:4" s="1" customFormat="1" ht="12.75">
      <c r="A36" s="1" t="s">
        <v>254</v>
      </c>
      <c r="B36" s="1" t="s">
        <v>323</v>
      </c>
      <c r="C36" s="71"/>
      <c r="D36" s="71"/>
    </row>
    <row r="37" spans="1:4" s="1" customFormat="1" ht="12.75">
      <c r="A37" s="1" t="s">
        <v>186</v>
      </c>
      <c r="B37" s="1" t="s">
        <v>377</v>
      </c>
      <c r="D37" s="71"/>
    </row>
    <row r="38" spans="1:4" s="1" customFormat="1" ht="12.75">
      <c r="A38" s="1" t="s">
        <v>282</v>
      </c>
      <c r="B38" s="1" t="s">
        <v>394</v>
      </c>
      <c r="C38" s="71"/>
      <c r="D38" s="71"/>
    </row>
    <row r="39" spans="1:4" s="1" customFormat="1" ht="12.75">
      <c r="A39" s="1" t="s">
        <v>169</v>
      </c>
      <c r="B39" s="1" t="s">
        <v>170</v>
      </c>
      <c r="C39" s="71"/>
      <c r="D39" s="71"/>
    </row>
    <row r="40" spans="1:4" s="1" customFormat="1" ht="12.75">
      <c r="A40" s="1" t="s">
        <v>171</v>
      </c>
      <c r="B40" s="1" t="s">
        <v>183</v>
      </c>
      <c r="C40" s="71"/>
      <c r="D40" s="71"/>
    </row>
    <row r="41" spans="1:4" s="1" customFormat="1" ht="12.75">
      <c r="A41" s="1" t="s">
        <v>172</v>
      </c>
      <c r="B41" s="1" t="s">
        <v>339</v>
      </c>
      <c r="C41" s="71"/>
      <c r="D41" s="71"/>
    </row>
    <row r="42" spans="1:4" s="1" customFormat="1" ht="12.75">
      <c r="A42" s="1" t="s">
        <v>454</v>
      </c>
      <c r="B42" s="1" t="s">
        <v>455</v>
      </c>
      <c r="C42" s="71"/>
      <c r="D42" s="71"/>
    </row>
    <row r="43" spans="1:4" s="1" customFormat="1" ht="12.75">
      <c r="A43" s="1" t="s">
        <v>316</v>
      </c>
      <c r="B43" s="1" t="s">
        <v>317</v>
      </c>
      <c r="C43" s="71"/>
      <c r="D43" s="71"/>
    </row>
    <row r="44" spans="1:4" s="1" customFormat="1" ht="12.75">
      <c r="A44" s="1" t="s">
        <v>426</v>
      </c>
      <c r="B44" s="1" t="s">
        <v>427</v>
      </c>
      <c r="C44" s="71"/>
      <c r="D44" s="71"/>
    </row>
    <row r="45" spans="1:4" s="1" customFormat="1" ht="12.75">
      <c r="A45" s="1" t="s">
        <v>345</v>
      </c>
      <c r="B45" s="1" t="s">
        <v>346</v>
      </c>
      <c r="C45" s="71"/>
      <c r="D45" s="71"/>
    </row>
    <row r="46" spans="1:4" s="1" customFormat="1" ht="12.75">
      <c r="A46" s="1" t="s">
        <v>390</v>
      </c>
      <c r="B46" s="1" t="s">
        <v>346</v>
      </c>
      <c r="C46" s="71"/>
      <c r="D46" s="71"/>
    </row>
    <row r="47" spans="1:4" s="1" customFormat="1" ht="12.75">
      <c r="A47" s="1" t="s">
        <v>248</v>
      </c>
      <c r="B47" s="1" t="s">
        <v>350</v>
      </c>
      <c r="D47" s="71"/>
    </row>
    <row r="48" spans="1:4" s="1" customFormat="1" ht="12.75">
      <c r="A48" s="1" t="s">
        <v>432</v>
      </c>
      <c r="B48" s="1" t="s">
        <v>346</v>
      </c>
      <c r="D48" s="71"/>
    </row>
    <row r="49" spans="1:4" s="1" customFormat="1" ht="12.75">
      <c r="A49" s="1" t="s">
        <v>182</v>
      </c>
      <c r="B49" s="1" t="s">
        <v>368</v>
      </c>
      <c r="D49" s="71"/>
    </row>
    <row r="50" spans="1:4" s="1" customFormat="1" ht="12.75">
      <c r="A50" s="1" t="s">
        <v>452</v>
      </c>
      <c r="B50" s="1" t="s">
        <v>453</v>
      </c>
      <c r="D50" s="71"/>
    </row>
    <row r="51" spans="1:4" s="1" customFormat="1" ht="12.75">
      <c r="A51" s="1" t="s">
        <v>260</v>
      </c>
      <c r="B51" s="1" t="s">
        <v>422</v>
      </c>
      <c r="D51" s="71"/>
    </row>
    <row r="52" spans="1:4" s="1" customFormat="1" ht="12.75">
      <c r="A52" s="1" t="s">
        <v>287</v>
      </c>
      <c r="B52" s="1" t="s">
        <v>309</v>
      </c>
      <c r="C52" s="71"/>
      <c r="D52" s="71"/>
    </row>
    <row r="53" spans="1:4" s="1" customFormat="1" ht="12.75">
      <c r="A53" s="1" t="s">
        <v>351</v>
      </c>
      <c r="B53" s="1" t="s">
        <v>299</v>
      </c>
      <c r="C53" s="71"/>
      <c r="D53" s="71"/>
    </row>
    <row r="54" spans="1:4" s="1" customFormat="1" ht="12.75">
      <c r="A54" s="1" t="s">
        <v>384</v>
      </c>
      <c r="B54" s="1" t="s">
        <v>385</v>
      </c>
      <c r="D54" s="71"/>
    </row>
    <row r="55" spans="1:4" s="1" customFormat="1" ht="12.75">
      <c r="A55" s="1" t="s">
        <v>444</v>
      </c>
      <c r="B55" s="1" t="s">
        <v>445</v>
      </c>
      <c r="C55" s="71"/>
      <c r="D55" s="71"/>
    </row>
    <row r="56" spans="1:4" s="1" customFormat="1" ht="12.75">
      <c r="A56" s="1" t="s">
        <v>173</v>
      </c>
      <c r="B56" s="1" t="s">
        <v>395</v>
      </c>
      <c r="C56" s="71"/>
      <c r="D56" s="71"/>
    </row>
    <row r="57" spans="1:4" s="1" customFormat="1" ht="12.75">
      <c r="A57" s="1" t="s">
        <v>263</v>
      </c>
      <c r="B57" s="1" t="s">
        <v>294</v>
      </c>
      <c r="C57" s="71"/>
      <c r="D57" s="71"/>
    </row>
    <row r="58" spans="1:4" s="1" customFormat="1" ht="12.75">
      <c r="A58" s="1" t="s">
        <v>447</v>
      </c>
      <c r="B58" s="1" t="s">
        <v>425</v>
      </c>
      <c r="D58" s="71"/>
    </row>
    <row r="59" spans="1:4" s="1" customFormat="1" ht="12.75">
      <c r="A59" s="1" t="s">
        <v>268</v>
      </c>
      <c r="B59" s="1" t="s">
        <v>269</v>
      </c>
      <c r="D59" s="71"/>
    </row>
    <row r="60" spans="1:4" s="1" customFormat="1" ht="12.75">
      <c r="A60" s="1" t="s">
        <v>217</v>
      </c>
      <c r="B60" s="1" t="s">
        <v>420</v>
      </c>
      <c r="C60" s="71"/>
      <c r="D60" s="71"/>
    </row>
    <row r="61" spans="1:4" s="1" customFormat="1" ht="12.75">
      <c r="A61" s="1" t="s">
        <v>388</v>
      </c>
      <c r="B61" s="1" t="s">
        <v>389</v>
      </c>
      <c r="C61" s="71"/>
      <c r="D61" s="71"/>
    </row>
    <row r="62" spans="1:4" s="1" customFormat="1" ht="12.75">
      <c r="A62" s="1" t="s">
        <v>174</v>
      </c>
      <c r="B62" s="1" t="s">
        <v>333</v>
      </c>
      <c r="C62" s="71"/>
      <c r="D62" s="71"/>
    </row>
    <row r="63" spans="1:4" s="1" customFormat="1" ht="12.75">
      <c r="A63" s="1" t="s">
        <v>175</v>
      </c>
      <c r="B63" s="1" t="s">
        <v>333</v>
      </c>
      <c r="C63" s="71"/>
      <c r="D63" s="71"/>
    </row>
    <row r="64" spans="1:4" s="1" customFormat="1" ht="12.75">
      <c r="A64" s="1" t="s">
        <v>176</v>
      </c>
      <c r="B64" s="1" t="s">
        <v>187</v>
      </c>
      <c r="C64" s="71"/>
      <c r="D64" s="71"/>
    </row>
    <row r="65" spans="1:4" s="1" customFormat="1" ht="12.75">
      <c r="A65" s="1" t="s">
        <v>348</v>
      </c>
      <c r="B65" s="1" t="s">
        <v>349</v>
      </c>
      <c r="C65" s="71"/>
      <c r="D65" s="71"/>
    </row>
    <row r="66" spans="1:4" s="1" customFormat="1" ht="12.75">
      <c r="A66" s="1" t="s">
        <v>310</v>
      </c>
      <c r="B66" s="1" t="s">
        <v>311</v>
      </c>
      <c r="C66" s="71"/>
      <c r="D66" s="71"/>
    </row>
    <row r="67" spans="1:4" s="1" customFormat="1" ht="12.75">
      <c r="A67" s="1" t="s">
        <v>281</v>
      </c>
      <c r="B67" s="1" t="s">
        <v>309</v>
      </c>
      <c r="C67" s="71"/>
      <c r="D67" s="71"/>
    </row>
    <row r="68" spans="1:4" s="1" customFormat="1" ht="12.75">
      <c r="A68" s="1" t="s">
        <v>448</v>
      </c>
      <c r="B68" s="1" t="s">
        <v>442</v>
      </c>
      <c r="C68" s="71"/>
      <c r="D68" s="71"/>
    </row>
    <row r="69" spans="1:4" s="1" customFormat="1" ht="12.75">
      <c r="A69" s="1" t="s">
        <v>441</v>
      </c>
      <c r="B69" s="1" t="s">
        <v>442</v>
      </c>
      <c r="C69" s="71"/>
      <c r="D69" s="71"/>
    </row>
    <row r="70" spans="1:4" s="1" customFormat="1" ht="12.75">
      <c r="A70" s="1" t="s">
        <v>192</v>
      </c>
      <c r="B70" s="1" t="s">
        <v>193</v>
      </c>
      <c r="C70" s="71"/>
      <c r="D70" s="71"/>
    </row>
    <row r="71" spans="1:4" s="1" customFormat="1" ht="12.75">
      <c r="A71" s="1" t="s">
        <v>177</v>
      </c>
      <c r="B71" s="1" t="s">
        <v>367</v>
      </c>
      <c r="C71" s="71"/>
      <c r="D71" s="71"/>
    </row>
    <row r="75" spans="1:2" ht="12.75">
      <c r="A75" s="124" t="s">
        <v>277</v>
      </c>
      <c r="B75" t="s">
        <v>358</v>
      </c>
    </row>
    <row r="76" spans="1:5" ht="12.75">
      <c r="A76" s="71"/>
      <c r="B76" s="174"/>
      <c r="C76" s="174"/>
      <c r="D76" s="174"/>
      <c r="E76" s="174"/>
    </row>
    <row r="77" spans="1:5" s="1" customFormat="1" ht="12.75">
      <c r="A77" s="1" t="s">
        <v>221</v>
      </c>
      <c r="B77" s="163" t="s">
        <v>415</v>
      </c>
      <c r="C77" s="168"/>
      <c r="D77" s="168"/>
      <c r="E77" s="168"/>
    </row>
    <row r="78" spans="1:5" s="1" customFormat="1" ht="12.75">
      <c r="A78" s="1" t="s">
        <v>220</v>
      </c>
      <c r="B78" s="163" t="s">
        <v>399</v>
      </c>
      <c r="C78" s="164"/>
      <c r="D78" s="164"/>
      <c r="E78" s="164"/>
    </row>
    <row r="79" spans="1:5" s="1" customFormat="1" ht="12.75">
      <c r="A79" s="1" t="s">
        <v>219</v>
      </c>
      <c r="B79" s="163" t="s">
        <v>357</v>
      </c>
      <c r="C79" s="164"/>
      <c r="D79" s="164"/>
      <c r="E79" s="164"/>
    </row>
    <row r="80" spans="1:5" s="1" customFormat="1" ht="12.75">
      <c r="A80" s="1" t="s">
        <v>324</v>
      </c>
      <c r="B80" s="163" t="s">
        <v>407</v>
      </c>
      <c r="C80" s="164"/>
      <c r="D80" s="164"/>
      <c r="E80" s="164"/>
    </row>
    <row r="81" spans="1:5" s="1" customFormat="1" ht="12.75">
      <c r="A81" s="1" t="s">
        <v>224</v>
      </c>
      <c r="B81" s="163" t="s">
        <v>421</v>
      </c>
      <c r="C81" s="164"/>
      <c r="D81" s="164"/>
      <c r="E81" s="164"/>
    </row>
    <row r="82" spans="1:5" s="1" customFormat="1" ht="12.75">
      <c r="A82" s="1" t="s">
        <v>223</v>
      </c>
      <c r="B82" s="163" t="s">
        <v>411</v>
      </c>
      <c r="C82" s="164"/>
      <c r="D82" s="164"/>
      <c r="E82" s="164"/>
    </row>
    <row r="83" spans="1:5" s="1" customFormat="1" ht="12.75">
      <c r="A83" s="1" t="s">
        <v>227</v>
      </c>
      <c r="B83" s="163" t="s">
        <v>402</v>
      </c>
      <c r="C83" s="164"/>
      <c r="D83" s="164"/>
      <c r="E83" s="164"/>
    </row>
    <row r="84" spans="1:5" s="1" customFormat="1" ht="12.75">
      <c r="A84" s="1" t="s">
        <v>228</v>
      </c>
      <c r="B84" s="163" t="s">
        <v>417</v>
      </c>
      <c r="C84" s="164"/>
      <c r="D84" s="164"/>
      <c r="E84" s="164"/>
    </row>
    <row r="85" spans="1:5" s="1" customFormat="1" ht="12.75">
      <c r="A85" s="1" t="s">
        <v>225</v>
      </c>
      <c r="B85" s="163" t="s">
        <v>396</v>
      </c>
      <c r="C85" s="163"/>
      <c r="D85" s="163"/>
      <c r="E85" s="163"/>
    </row>
    <row r="86" spans="1:5" s="1" customFormat="1" ht="12.75">
      <c r="A86" s="1" t="s">
        <v>226</v>
      </c>
      <c r="B86" s="163" t="s">
        <v>397</v>
      </c>
      <c r="C86" s="163"/>
      <c r="D86" s="163"/>
      <c r="E86" s="163"/>
    </row>
    <row r="87" spans="1:5" s="1" customFormat="1" ht="12.75">
      <c r="A87" s="1" t="s">
        <v>230</v>
      </c>
      <c r="B87" s="163" t="s">
        <v>413</v>
      </c>
      <c r="C87" s="163"/>
      <c r="D87" s="163"/>
      <c r="E87" s="163"/>
    </row>
    <row r="88" spans="1:5" s="1" customFormat="1" ht="12.75">
      <c r="A88" s="1" t="s">
        <v>231</v>
      </c>
      <c r="B88" s="163" t="s">
        <v>412</v>
      </c>
      <c r="C88" s="163"/>
      <c r="D88" s="163"/>
      <c r="E88" s="163"/>
    </row>
    <row r="89" spans="1:5" s="1" customFormat="1" ht="12.75">
      <c r="A89" s="1" t="s">
        <v>229</v>
      </c>
      <c r="B89" s="163" t="s">
        <v>356</v>
      </c>
      <c r="C89" s="163"/>
      <c r="D89" s="163"/>
      <c r="E89" s="163"/>
    </row>
    <row r="90" spans="1:5" s="1" customFormat="1" ht="12.75">
      <c r="A90" s="1" t="s">
        <v>232</v>
      </c>
      <c r="B90" s="163" t="s">
        <v>416</v>
      </c>
      <c r="C90" s="163"/>
      <c r="D90" s="163"/>
      <c r="E90" s="163"/>
    </row>
    <row r="91" spans="1:5" s="1" customFormat="1" ht="12.75">
      <c r="A91" s="1" t="s">
        <v>236</v>
      </c>
      <c r="B91" s="163" t="s">
        <v>401</v>
      </c>
      <c r="C91" s="163"/>
      <c r="D91" s="163"/>
      <c r="E91" s="163"/>
    </row>
    <row r="92" spans="1:2" s="1" customFormat="1" ht="12.75">
      <c r="A92" s="1" t="s">
        <v>237</v>
      </c>
      <c r="B92" s="163" t="s">
        <v>400</v>
      </c>
    </row>
  </sheetData>
  <mergeCells count="1">
    <mergeCell ref="B76:E7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2006-12-30T17:46:41Z</dcterms:created>
  <dcterms:modified xsi:type="dcterms:W3CDTF">2020-04-11T14:52:52Z</dcterms:modified>
  <cp:category/>
  <cp:version/>
  <cp:contentType/>
  <cp:contentStatus/>
</cp:coreProperties>
</file>